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165" windowWidth="15480" windowHeight="11640" tabRatio="776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 " sheetId="11" r:id="rId11"/>
    <sheet name="Dicembre " sheetId="12" r:id="rId12"/>
    <sheet name="riepilogo" sheetId="13" r:id="rId13"/>
    <sheet name="Foglio15" sheetId="14" r:id="rId14"/>
    <sheet name="Foglio16" sheetId="15" r:id="rId15"/>
  </sheets>
  <definedNames>
    <definedName name="riepilogo">#REF!</definedName>
    <definedName name="_xlnm.Print_Titles" localSheetId="7">'Agosto'!$A:$A</definedName>
    <definedName name="_xlnm.Print_Titles" localSheetId="11">'Dicembre '!$A:$A</definedName>
    <definedName name="_xlnm.Print_Titles" localSheetId="6">'Luglio'!$A:$A</definedName>
    <definedName name="_xlnm.Print_Titles" localSheetId="10">'Novembre '!$A:$A</definedName>
    <definedName name="_xlnm.Print_Titles" localSheetId="9">'Ottobre'!$A:$A</definedName>
    <definedName name="_xlnm.Print_Titles" localSheetId="12">'riepilogo'!$A:$A</definedName>
    <definedName name="_xlnm.Print_Titles" localSheetId="8">'Settembre'!$A:$A</definedName>
  </definedNames>
  <calcPr fullCalcOnLoad="1"/>
</workbook>
</file>

<file path=xl/sharedStrings.xml><?xml version="1.0" encoding="utf-8"?>
<sst xmlns="http://schemas.openxmlformats.org/spreadsheetml/2006/main" count="723" uniqueCount="63">
  <si>
    <t>ENTRATE</t>
  </si>
  <si>
    <t>SALDO INIZIALE</t>
  </si>
  <si>
    <t>ALTRO</t>
  </si>
  <si>
    <t>TOT ENTRATE</t>
  </si>
  <si>
    <t>USCITE</t>
  </si>
  <si>
    <t>TASSE</t>
  </si>
  <si>
    <t>TOTALE USCITE</t>
  </si>
  <si>
    <t>SALDO FINALE</t>
  </si>
  <si>
    <t>RIEPILOGO</t>
  </si>
  <si>
    <t>FIDO</t>
  </si>
  <si>
    <t>1w</t>
  </si>
  <si>
    <t>2w</t>
  </si>
  <si>
    <t>3w</t>
  </si>
  <si>
    <t>4w</t>
  </si>
  <si>
    <t>5w</t>
  </si>
  <si>
    <t>ABBIGLIAMENTO</t>
  </si>
  <si>
    <t>ALBERGO</t>
  </si>
  <si>
    <t>ASSICURAZIONE</t>
  </si>
  <si>
    <t>ASSOCIAZIONI</t>
  </si>
  <si>
    <t>AUTOSTRADA</t>
  </si>
  <si>
    <t>BAMBINI</t>
  </si>
  <si>
    <t>BAR/DIVERTIMENTO</t>
  </si>
  <si>
    <t>CASA</t>
  </si>
  <si>
    <t>CELLULARE</t>
  </si>
  <si>
    <t>ENERGIA ELETTRICA</t>
  </si>
  <si>
    <t>FARMACIA MEDICO</t>
  </si>
  <si>
    <t>FORMAZIONE</t>
  </si>
  <si>
    <t>GIORNALI/RIVISTE/LIBRI/CD</t>
  </si>
  <si>
    <t>MUTUO</t>
  </si>
  <si>
    <t>PRANZO/CENA</t>
  </si>
  <si>
    <t>REGALI</t>
  </si>
  <si>
    <t>RISCALDAMENTO/METANO</t>
  </si>
  <si>
    <t xml:space="preserve">SPESA </t>
  </si>
  <si>
    <t>TELEFONO</t>
  </si>
  <si>
    <t>VACANZE</t>
  </si>
  <si>
    <t>VIAGGI-TRENO</t>
  </si>
  <si>
    <t xml:space="preserve">DISPONIBILITA'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</si>
  <si>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</si>
  <si>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</si>
  <si>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</si>
  <si>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</si>
  <si>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</si>
  <si>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</si>
  <si>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</si>
  <si>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</si>
  <si>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</si>
  <si>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</si>
  <si>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</si>
  <si>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</si>
  <si>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</si>
  <si>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budget</t>
  </si>
  <si>
    <t>budget mensile</t>
  </si>
  <si>
    <t>ACQUA</t>
  </si>
  <si>
    <t>ARREDAMENTO</t>
  </si>
  <si>
    <t>Obiettivo</t>
  </si>
  <si>
    <t>Obiettivo mensile</t>
  </si>
  <si>
    <t>PARRUCCHIERA/ESTETISTA</t>
  </si>
  <si>
    <t>obiettivo mensile</t>
  </si>
  <si>
    <t>BANCA</t>
  </si>
  <si>
    <t>MARITO</t>
  </si>
  <si>
    <t>MOGLIE</t>
  </si>
  <si>
    <t xml:space="preserve">AUTO </t>
  </si>
  <si>
    <t xml:space="preserve">BENZINA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</si>
</sst>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ddd/mmm"/>
    <numFmt numFmtId="177" formatCode="ddd/d/mmm"/>
    <numFmt numFmtId="178" formatCode="ddd/dd/mmm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dd/mmmm/yy"/>
    <numFmt numFmtId="183" formatCode="mmm\-yyyy"/>
    <numFmt numFmtId="184" formatCode="_-* #,##0.0_-;\-* #,##0.0_-;_-* &quot;-&quot;??_-;_-@_-"/>
    <numFmt numFmtId="185" formatCode="_-* #,##0_-;\-* #,##0_-;_-* &quot;-&quot;??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%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1" fontId="0" fillId="0" borderId="0" xfId="18" applyAlignment="1">
      <alignment/>
    </xf>
    <xf numFmtId="0" fontId="0" fillId="2" borderId="0" xfId="0" applyFill="1" applyAlignment="1">
      <alignment/>
    </xf>
    <xf numFmtId="180" fontId="0" fillId="2" borderId="1" xfId="18" applyNumberFormat="1" applyFill="1" applyBorder="1" applyAlignment="1">
      <alignment/>
    </xf>
    <xf numFmtId="180" fontId="0" fillId="3" borderId="1" xfId="18" applyNumberFormat="1" applyFill="1" applyBorder="1" applyAlignment="1">
      <alignment/>
    </xf>
    <xf numFmtId="41" fontId="0" fillId="2" borderId="1" xfId="18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78" fontId="0" fillId="0" borderId="2" xfId="0" applyNumberFormat="1" applyFill="1" applyBorder="1" applyAlignment="1">
      <alignment/>
    </xf>
    <xf numFmtId="180" fontId="0" fillId="0" borderId="0" xfId="0" applyNumberFormat="1" applyAlignment="1">
      <alignment/>
    </xf>
    <xf numFmtId="41" fontId="0" fillId="2" borderId="1" xfId="18" applyFill="1" applyBorder="1" applyAlignment="1">
      <alignment/>
    </xf>
    <xf numFmtId="41" fontId="0" fillId="0" borderId="0" xfId="18" applyAlignment="1">
      <alignment/>
    </xf>
    <xf numFmtId="180" fontId="0" fillId="2" borderId="1" xfId="18" applyNumberFormat="1" applyFill="1" applyBorder="1" applyAlignment="1">
      <alignment/>
    </xf>
    <xf numFmtId="180" fontId="0" fillId="3" borderId="1" xfId="18" applyNumberFormat="1" applyFill="1" applyBorder="1" applyAlignment="1">
      <alignment/>
    </xf>
    <xf numFmtId="41" fontId="0" fillId="2" borderId="0" xfId="18" applyFill="1" applyAlignment="1">
      <alignment/>
    </xf>
    <xf numFmtId="41" fontId="0" fillId="2" borderId="0" xfId="18" applyFill="1" applyAlignment="1">
      <alignment/>
    </xf>
    <xf numFmtId="0" fontId="0" fillId="4" borderId="0" xfId="0" applyFill="1" applyAlignment="1">
      <alignment/>
    </xf>
    <xf numFmtId="180" fontId="0" fillId="4" borderId="1" xfId="18" applyNumberFormat="1" applyFill="1" applyBorder="1" applyAlignment="1">
      <alignment/>
    </xf>
    <xf numFmtId="41" fontId="0" fillId="4" borderId="0" xfId="18" applyFill="1" applyAlignment="1">
      <alignment/>
    </xf>
    <xf numFmtId="178" fontId="0" fillId="4" borderId="2" xfId="0" applyNumberFormat="1" applyFont="1" applyFill="1" applyBorder="1" applyAlignment="1">
      <alignment/>
    </xf>
    <xf numFmtId="180" fontId="0" fillId="4" borderId="1" xfId="18" applyNumberFormat="1" applyFont="1" applyFill="1" applyBorder="1" applyAlignment="1">
      <alignment/>
    </xf>
    <xf numFmtId="41" fontId="0" fillId="4" borderId="0" xfId="18" applyFont="1" applyFill="1" applyAlignment="1">
      <alignment/>
    </xf>
    <xf numFmtId="0" fontId="0" fillId="4" borderId="0" xfId="0" applyFont="1" applyFill="1" applyAlignment="1">
      <alignment/>
    </xf>
    <xf numFmtId="180" fontId="0" fillId="4" borderId="1" xfId="18" applyNumberFormat="1" applyFill="1" applyBorder="1" applyAlignment="1">
      <alignment/>
    </xf>
    <xf numFmtId="41" fontId="0" fillId="4" borderId="0" xfId="18" applyFill="1" applyAlignment="1">
      <alignment/>
    </xf>
    <xf numFmtId="182" fontId="0" fillId="0" borderId="1" xfId="0" applyNumberFormat="1" applyBorder="1" applyAlignment="1">
      <alignment horizontal="center"/>
    </xf>
    <xf numFmtId="41" fontId="0" fillId="2" borderId="0" xfId="18" applyFill="1" applyBorder="1" applyAlignment="1">
      <alignment/>
    </xf>
    <xf numFmtId="180" fontId="0" fillId="5" borderId="1" xfId="18" applyNumberFormat="1" applyFill="1" applyBorder="1" applyAlignment="1">
      <alignment/>
    </xf>
    <xf numFmtId="180" fontId="0" fillId="5" borderId="1" xfId="18" applyNumberFormat="1" applyFill="1" applyBorder="1" applyAlignment="1">
      <alignment/>
    </xf>
    <xf numFmtId="180" fontId="6" fillId="5" borderId="1" xfId="18" applyNumberFormat="1" applyFont="1" applyFill="1" applyBorder="1" applyAlignment="1">
      <alignment/>
    </xf>
    <xf numFmtId="43" fontId="0" fillId="3" borderId="0" xfId="17" applyFill="1" applyAlignment="1">
      <alignment/>
    </xf>
    <xf numFmtId="41" fontId="0" fillId="0" borderId="0" xfId="0" applyNumberFormat="1" applyAlignment="1">
      <alignment/>
    </xf>
    <xf numFmtId="185" fontId="0" fillId="4" borderId="0" xfId="17" applyNumberFormat="1" applyFill="1" applyAlignment="1">
      <alignment/>
    </xf>
    <xf numFmtId="185" fontId="0" fillId="2" borderId="0" xfId="17" applyNumberFormat="1" applyFill="1" applyAlignment="1">
      <alignment/>
    </xf>
    <xf numFmtId="185" fontId="0" fillId="0" borderId="0" xfId="17" applyNumberFormat="1" applyAlignment="1">
      <alignment/>
    </xf>
    <xf numFmtId="178" fontId="0" fillId="4" borderId="0" xfId="0" applyNumberFormat="1" applyFont="1" applyFill="1" applyBorder="1" applyAlignment="1">
      <alignment/>
    </xf>
    <xf numFmtId="182" fontId="0" fillId="6" borderId="1" xfId="0" applyNumberFormat="1" applyFill="1" applyBorder="1" applyAlignment="1">
      <alignment horizontal="center"/>
    </xf>
    <xf numFmtId="41" fontId="0" fillId="6" borderId="1" xfId="18" applyFill="1" applyBorder="1" applyAlignment="1">
      <alignment/>
    </xf>
    <xf numFmtId="180" fontId="0" fillId="6" borderId="1" xfId="18" applyNumberFormat="1" applyFill="1" applyBorder="1" applyAlignment="1">
      <alignment/>
    </xf>
    <xf numFmtId="41" fontId="0" fillId="6" borderId="1" xfId="18" applyFill="1" applyBorder="1" applyAlignment="1">
      <alignment/>
    </xf>
    <xf numFmtId="180" fontId="0" fillId="6" borderId="1" xfId="18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1" xfId="0" applyNumberFormat="1" applyFill="1" applyBorder="1" applyAlignment="1">
      <alignment horizontal="center"/>
    </xf>
    <xf numFmtId="41" fontId="0" fillId="0" borderId="1" xfId="18" applyFill="1" applyBorder="1" applyAlignment="1">
      <alignment/>
    </xf>
    <xf numFmtId="180" fontId="0" fillId="0" borderId="1" xfId="18" applyNumberFormat="1" applyFill="1" applyBorder="1" applyAlignment="1">
      <alignment/>
    </xf>
    <xf numFmtId="180" fontId="0" fillId="0" borderId="1" xfId="18" applyNumberFormat="1" applyFont="1" applyFill="1" applyBorder="1" applyAlignment="1">
      <alignment/>
    </xf>
    <xf numFmtId="43" fontId="0" fillId="0" borderId="0" xfId="17" applyFill="1" applyAlignment="1">
      <alignment/>
    </xf>
    <xf numFmtId="180" fontId="0" fillId="0" borderId="0" xfId="0" applyNumberFormat="1" applyFill="1" applyAlignment="1">
      <alignment/>
    </xf>
    <xf numFmtId="0" fontId="0" fillId="6" borderId="0" xfId="0" applyFill="1" applyAlignment="1">
      <alignment/>
    </xf>
    <xf numFmtId="180" fontId="0" fillId="6" borderId="0" xfId="0" applyNumberFormat="1" applyFill="1" applyAlignment="1">
      <alignment/>
    </xf>
    <xf numFmtId="41" fontId="0" fillId="4" borderId="0" xfId="0" applyNumberFormat="1" applyFill="1" applyAlignment="1">
      <alignment/>
    </xf>
    <xf numFmtId="191" fontId="0" fillId="0" borderId="0" xfId="0" applyNumberFormat="1" applyAlignment="1">
      <alignment/>
    </xf>
    <xf numFmtId="191" fontId="0" fillId="4" borderId="0" xfId="18" applyNumberFormat="1" applyFont="1" applyFill="1" applyAlignment="1">
      <alignment/>
    </xf>
    <xf numFmtId="180" fontId="0" fillId="2" borderId="0" xfId="0" applyNumberFormat="1" applyFill="1" applyAlignment="1">
      <alignment/>
    </xf>
    <xf numFmtId="43" fontId="0" fillId="0" borderId="0" xfId="0" applyNumberFormat="1" applyAlignment="1">
      <alignment/>
    </xf>
    <xf numFmtId="43" fontId="0" fillId="2" borderId="0" xfId="17" applyFill="1" applyAlignment="1">
      <alignment/>
    </xf>
    <xf numFmtId="180" fontId="0" fillId="5" borderId="0" xfId="18" applyNumberFormat="1" applyFill="1" applyBorder="1" applyAlignment="1">
      <alignment/>
    </xf>
    <xf numFmtId="180" fontId="6" fillId="5" borderId="0" xfId="18" applyNumberFormat="1" applyFon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17" applyNumberFormat="1" applyAlignment="1">
      <alignment horizontal="center"/>
    </xf>
    <xf numFmtId="2" fontId="0" fillId="4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U48"/>
  <sheetViews>
    <sheetView showGridLines="0" workbookViewId="0" topLeftCell="A1">
      <selection activeCell="A1" sqref="A1:I45"/>
    </sheetView>
  </sheetViews>
  <sheetFormatPr defaultColWidth="9.00390625" defaultRowHeight="12.75"/>
  <cols>
    <col min="1" max="1" width="18.00390625" style="0" bestFit="1" customWidth="1"/>
    <col min="2" max="5" width="12.625" style="0" bestFit="1" customWidth="1"/>
    <col min="6" max="6" width="12.625" style="0" customWidth="1"/>
    <col min="7" max="7" width="19.3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1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2" customHeight="1">
      <c r="A4" s="7" t="s">
        <v>1</v>
      </c>
      <c r="B4" s="3"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>
        <f>SUM(G12:G17)</f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  <c r="U39" s="21"/>
    </row>
    <row r="40" spans="1:21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10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  <c r="H48">
        <f>4720*0.6+2000</f>
        <v>4832</v>
      </c>
      <c r="J48" s="54"/>
    </row>
  </sheetData>
  <conditionalFormatting sqref="G12:G44">
    <cfRule type="cellIs" priority="1" dxfId="0" operator="greaterThan" stopIfTrue="1">
      <formula>$H12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/>
  <dimension ref="A1:U49"/>
  <sheetViews>
    <sheetView showGridLines="0" zoomScale="150" zoomScaleNormal="150" workbookViewId="0" topLeftCell="A1">
      <pane ySplit="2" topLeftCell="BM10" activePane="bottomLeft" state="frozen"/>
      <selection pane="topLeft" activeCell="A3" sqref="A3"/>
      <selection pane="bottomLeft" activeCell="A3" sqref="A3"/>
    </sheetView>
  </sheetViews>
  <sheetFormatPr defaultColWidth="9.00390625" defaultRowHeight="12.75"/>
  <cols>
    <col min="1" max="1" width="20.125" style="0" customWidth="1"/>
    <col min="2" max="6" width="11.875" style="0" customWidth="1"/>
    <col min="7" max="7" width="18.0039062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36" t="s">
        <v>14</v>
      </c>
      <c r="G2" s="7" t="s">
        <v>8</v>
      </c>
    </row>
    <row r="3" spans="1:21" s="2" customFormat="1" ht="12.75">
      <c r="A3" s="7" t="s">
        <v>0</v>
      </c>
      <c r="B3" s="5"/>
      <c r="C3" s="5"/>
      <c r="D3" s="5"/>
      <c r="E3" s="5"/>
      <c r="F3" s="37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2" customHeight="1">
      <c r="A4" s="7" t="s">
        <v>1</v>
      </c>
      <c r="B4" s="3">
        <f>+Settembre!G46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2" customHeight="1">
      <c r="A5" s="7" t="s">
        <v>59</v>
      </c>
      <c r="B5" s="3"/>
      <c r="C5" s="3"/>
      <c r="D5" s="3"/>
      <c r="E5" s="3"/>
      <c r="F5" s="38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2" customHeight="1">
      <c r="A6" s="7" t="s">
        <v>60</v>
      </c>
      <c r="B6" s="3"/>
      <c r="C6" s="3"/>
      <c r="D6" s="3"/>
      <c r="E6" s="3"/>
      <c r="F6" s="38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2" customHeight="1">
      <c r="A7" s="7" t="s">
        <v>2</v>
      </c>
      <c r="B7" s="3"/>
      <c r="C7" s="3"/>
      <c r="D7" s="3"/>
      <c r="E7" s="3"/>
      <c r="F7" s="38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12.75">
      <c r="A8" s="7" t="s">
        <v>2</v>
      </c>
      <c r="B8" s="3"/>
      <c r="C8" s="3"/>
      <c r="D8" s="3"/>
      <c r="E8" s="3"/>
      <c r="F8" s="38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12.75">
      <c r="A9" s="7" t="s">
        <v>2</v>
      </c>
      <c r="B9" s="3"/>
      <c r="C9" s="3"/>
      <c r="D9" s="3"/>
      <c r="E9" s="3"/>
      <c r="F9" s="38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6" t="s">
        <v>4</v>
      </c>
      <c r="B11" s="4"/>
      <c r="C11" s="4"/>
      <c r="D11" s="4"/>
      <c r="E11" s="4"/>
      <c r="F11" s="38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17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 t="shared" si="1"/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6" customFormat="1" ht="12.75">
      <c r="A14" s="16" t="s">
        <v>62</v>
      </c>
      <c r="B14" s="20"/>
      <c r="C14" s="20"/>
      <c r="D14" s="20"/>
      <c r="E14" s="20"/>
      <c r="F14" s="20"/>
      <c r="G14" s="20">
        <f t="shared" si="1"/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 t="shared" si="1"/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 t="shared" si="1"/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 t="shared" si="1"/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aca="true" t="shared" si="2" ref="G18:G38">SUM(B18:F18)</f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2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2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2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2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2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2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2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2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2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2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16" customFormat="1" ht="12.75">
      <c r="A29" s="16" t="s">
        <v>56</v>
      </c>
      <c r="B29" s="20"/>
      <c r="C29" s="20"/>
      <c r="D29" s="20"/>
      <c r="E29" s="20"/>
      <c r="F29" s="20"/>
      <c r="G29" s="20">
        <f t="shared" si="2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2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 t="shared" si="2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2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t="shared" si="2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t="shared" si="2"/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22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18" ht="12.75">
      <c r="A39" s="35" t="s">
        <v>58</v>
      </c>
      <c r="B39" s="20"/>
      <c r="C39" s="20"/>
      <c r="D39" s="20"/>
      <c r="E39" s="20"/>
      <c r="F39" s="20"/>
      <c r="G39" s="20">
        <f aca="true" t="shared" si="3" ref="G39:G44">SUM(B39:F39)</f>
        <v>0</v>
      </c>
      <c r="H39" s="14">
        <f>+riepilogo!Q39</f>
        <v>20</v>
      </c>
      <c r="I39" s="14">
        <f>+riepilogo!S39</f>
        <v>18</v>
      </c>
      <c r="P39">
        <v>700</v>
      </c>
      <c r="Q39" s="51">
        <f>+P39/12</f>
        <v>58.333333333333336</v>
      </c>
      <c r="R39">
        <v>600</v>
      </c>
    </row>
    <row r="40" spans="1:9" ht="12.75">
      <c r="A40" s="35" t="s">
        <v>2</v>
      </c>
      <c r="B40" s="20"/>
      <c r="C40" s="20"/>
      <c r="D40" s="20"/>
      <c r="E40" s="20"/>
      <c r="F40" s="20"/>
      <c r="G40" s="20">
        <f t="shared" si="3"/>
        <v>0</v>
      </c>
      <c r="H40" s="14">
        <f>+riepilogo!Q40</f>
        <v>0</v>
      </c>
      <c r="I40" s="14">
        <f>+riepilogo!S40</f>
        <v>0</v>
      </c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 t="shared" si="3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 t="shared" si="3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3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3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7" ht="12.75">
      <c r="A45" s="6" t="s">
        <v>6</v>
      </c>
      <c r="B45" s="28">
        <f>SUM(B12:B44)</f>
        <v>0</v>
      </c>
      <c r="C45" s="28">
        <f>SUM(C12:C44)</f>
        <v>0</v>
      </c>
      <c r="D45" s="28">
        <f>SUM(D12:D44)</f>
        <v>0</v>
      </c>
      <c r="E45" s="28">
        <f>SUM(E12:E44)</f>
        <v>0</v>
      </c>
      <c r="F45" s="28">
        <f>SUM(F12:F44)</f>
        <v>0</v>
      </c>
      <c r="G45" s="28">
        <f>+F45</f>
        <v>0</v>
      </c>
    </row>
    <row r="46" spans="1:7" ht="18">
      <c r="A46" s="6" t="s">
        <v>7</v>
      </c>
      <c r="B46" s="56">
        <f>+B10-B45</f>
        <v>0</v>
      </c>
      <c r="C46" s="56">
        <f>+C10-C45</f>
        <v>0</v>
      </c>
      <c r="D46" s="56">
        <f>+D10-D45</f>
        <v>0</v>
      </c>
      <c r="E46" s="56">
        <f>+E10-E45</f>
        <v>0</v>
      </c>
      <c r="F46" s="56">
        <f>+F10-F45</f>
        <v>0</v>
      </c>
      <c r="G46" s="57"/>
    </row>
    <row r="47" spans="1:2" ht="12.75">
      <c r="A47" s="8" t="s">
        <v>9</v>
      </c>
      <c r="B47" s="30">
        <v>5000</v>
      </c>
    </row>
    <row r="48" spans="1:6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</row>
    <row r="49" ht="12.75">
      <c r="G49" s="53">
        <f>SUM(G12:G44)</f>
        <v>0</v>
      </c>
    </row>
  </sheetData>
  <conditionalFormatting sqref="G12:G44 G46">
    <cfRule type="cellIs" priority="1" dxfId="0" operator="greaterThan" stopIfTrue="1">
      <formula>$H12</formula>
    </cfRule>
  </conditionalFormatting>
  <printOptions horizontalCentered="1" verticalCentered="1"/>
  <pageMargins left="0" right="0" top="0" bottom="0" header="0.5118110236220472" footer="0.5118110236220472"/>
  <pageSetup orientation="landscape" paperSize="9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1"/>
  <dimension ref="A1:V48"/>
  <sheetViews>
    <sheetView showGridLines="0" zoomScale="150" zoomScaleNormal="15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00390625" defaultRowHeight="12.75"/>
  <cols>
    <col min="1" max="1" width="20.125" style="0" customWidth="1"/>
    <col min="2" max="2" width="14.125" style="41" bestFit="1" customWidth="1"/>
    <col min="3" max="5" width="14.125" style="0" bestFit="1" customWidth="1"/>
    <col min="6" max="6" width="14.125" style="48" customWidth="1"/>
    <col min="7" max="7" width="18.0039062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42" t="s">
        <v>10</v>
      </c>
      <c r="C2" s="25" t="s">
        <v>11</v>
      </c>
      <c r="D2" s="25" t="s">
        <v>12</v>
      </c>
      <c r="E2" s="25" t="s">
        <v>13</v>
      </c>
      <c r="F2" s="36" t="s">
        <v>14</v>
      </c>
      <c r="G2" s="7" t="s">
        <v>8</v>
      </c>
    </row>
    <row r="3" spans="1:20" s="2" customFormat="1" ht="12.75">
      <c r="A3" s="7" t="s">
        <v>0</v>
      </c>
      <c r="B3" s="43"/>
      <c r="C3" s="10"/>
      <c r="D3" s="10"/>
      <c r="E3" s="10"/>
      <c r="F3" s="39"/>
      <c r="G3" s="1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2" customFormat="1" ht="12" customHeight="1">
      <c r="A4" s="7" t="s">
        <v>1</v>
      </c>
      <c r="B4" s="44">
        <f>+Ottobre!G46</f>
        <v>0</v>
      </c>
      <c r="C4" s="44">
        <f>+B46</f>
        <v>0</v>
      </c>
      <c r="D4" s="44">
        <f>+C46</f>
        <v>0</v>
      </c>
      <c r="E4" s="44">
        <f>+D46</f>
        <v>0</v>
      </c>
      <c r="F4" s="44">
        <f>+E46</f>
        <v>0</v>
      </c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2" customFormat="1" ht="12" customHeight="1">
      <c r="A5" s="7" t="s">
        <v>59</v>
      </c>
      <c r="B5" s="44"/>
      <c r="C5" s="12"/>
      <c r="D5" s="12"/>
      <c r="E5" s="12"/>
      <c r="F5" s="40"/>
      <c r="G5" s="12">
        <f>SUM(B5:F5)</f>
        <v>0</v>
      </c>
      <c r="H5" s="15">
        <f>+riepilogo!Q5</f>
        <v>1500</v>
      </c>
      <c r="I5" s="15">
        <f>+riepilogo!S5</f>
        <v>125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" customFormat="1" ht="12" customHeight="1">
      <c r="A6" s="7" t="s">
        <v>60</v>
      </c>
      <c r="B6" s="44"/>
      <c r="C6" s="12"/>
      <c r="D6" s="12"/>
      <c r="E6" s="12"/>
      <c r="F6" s="40"/>
      <c r="G6" s="12">
        <f>SUM(B6:F6)</f>
        <v>0</v>
      </c>
      <c r="H6" s="15">
        <f>+riepilogo!Q6</f>
        <v>1500</v>
      </c>
      <c r="I6" s="15">
        <f>+riepilogo!S6</f>
        <v>125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2" customFormat="1" ht="12" customHeight="1">
      <c r="A7" s="7" t="s">
        <v>2</v>
      </c>
      <c r="B7" s="44"/>
      <c r="C7" s="12"/>
      <c r="D7" s="12"/>
      <c r="E7" s="12"/>
      <c r="F7" s="40"/>
      <c r="G7" s="12">
        <f>SUM(B7:F7)</f>
        <v>0</v>
      </c>
      <c r="H7" s="15">
        <f>+riepilogo!Q7</f>
        <v>0</v>
      </c>
      <c r="I7" s="15">
        <f>+riepilogo!S7</f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2" customFormat="1" ht="12.75">
      <c r="A8" s="7" t="s">
        <v>2</v>
      </c>
      <c r="B8" s="44"/>
      <c r="C8" s="12"/>
      <c r="D8" s="12"/>
      <c r="E8" s="12"/>
      <c r="F8" s="40"/>
      <c r="G8" s="12">
        <f>SUM(B8:F8)</f>
        <v>0</v>
      </c>
      <c r="H8" s="15">
        <f>+riepilogo!Q8</f>
        <v>0</v>
      </c>
      <c r="I8" s="15">
        <f>+riepilogo!S8</f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2" customFormat="1" ht="12.75">
      <c r="A9" s="7" t="s">
        <v>2</v>
      </c>
      <c r="B9" s="44"/>
      <c r="C9" s="12"/>
      <c r="D9" s="12"/>
      <c r="E9" s="12"/>
      <c r="F9" s="40"/>
      <c r="G9" s="12">
        <f>SUM(B9:F9)</f>
        <v>0</v>
      </c>
      <c r="H9" s="15">
        <f>+riepilogo!Q9</f>
        <v>0</v>
      </c>
      <c r="I9" s="15">
        <f>+riepilogo!S9</f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2" customFormat="1" ht="12.75">
      <c r="A10" s="7" t="s">
        <v>3</v>
      </c>
      <c r="B10" s="44">
        <f aca="true" t="shared" si="0" ref="B10:G10">SUM(B4:B9)</f>
        <v>0</v>
      </c>
      <c r="C10" s="44">
        <f t="shared" si="0"/>
        <v>0</v>
      </c>
      <c r="D10" s="44">
        <f t="shared" si="0"/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6" t="s">
        <v>4</v>
      </c>
      <c r="B11" s="44"/>
      <c r="C11" s="13"/>
      <c r="D11" s="13"/>
      <c r="E11" s="13"/>
      <c r="F11" s="40"/>
      <c r="G11" s="13"/>
      <c r="H11" s="11">
        <f>SUM(H5:H9)</f>
        <v>3000</v>
      </c>
      <c r="I11" s="11">
        <f>SUM(I5:I9)</f>
        <v>250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6" customFormat="1" ht="12.75">
      <c r="A12" s="16" t="s">
        <v>5</v>
      </c>
      <c r="B12" s="45"/>
      <c r="C12" s="45"/>
      <c r="D12" s="45"/>
      <c r="E12" s="45"/>
      <c r="F12" s="45"/>
      <c r="G12" s="45">
        <f aca="true" t="shared" si="1" ref="G12:G45">SUM(B12:F12)</f>
        <v>0</v>
      </c>
      <c r="H12" s="15">
        <f>+riepilogo!Q12</f>
        <v>500</v>
      </c>
      <c r="I12" s="15">
        <f>+riepilogo!S12</f>
        <v>450</v>
      </c>
      <c r="J12" s="15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6" customFormat="1" ht="12.75">
      <c r="A13" s="16" t="s">
        <v>61</v>
      </c>
      <c r="B13" s="45"/>
      <c r="C13" s="45"/>
      <c r="D13" s="45"/>
      <c r="E13" s="45"/>
      <c r="F13" s="45"/>
      <c r="G13" s="45">
        <f>SUM(B13:F13)</f>
        <v>0</v>
      </c>
      <c r="H13" s="15">
        <f>+riepilogo!Q13</f>
        <v>200</v>
      </c>
      <c r="I13" s="15">
        <f>+riepilogo!S13</f>
        <v>0</v>
      </c>
      <c r="J13" s="15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16" customFormat="1" ht="12.75">
      <c r="A14" s="16" t="s">
        <v>62</v>
      </c>
      <c r="B14" s="45"/>
      <c r="C14" s="45"/>
      <c r="D14" s="45"/>
      <c r="E14" s="45"/>
      <c r="F14" s="45"/>
      <c r="G14" s="45">
        <f>SUM(B14:F14)</f>
        <v>0</v>
      </c>
      <c r="H14" s="15">
        <f>+riepilogo!Q14</f>
        <v>150</v>
      </c>
      <c r="I14" s="15">
        <f>+riepilogo!S14</f>
        <v>135</v>
      </c>
      <c r="J14" s="15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16" customFormat="1" ht="12.75">
      <c r="A15" s="16" t="s">
        <v>19</v>
      </c>
      <c r="B15" s="45"/>
      <c r="C15" s="45"/>
      <c r="D15" s="45"/>
      <c r="E15" s="45"/>
      <c r="F15" s="45"/>
      <c r="G15" s="45">
        <f>SUM(B15:F15)</f>
        <v>0</v>
      </c>
      <c r="H15" s="15">
        <f>+riepilogo!Q15</f>
        <v>50</v>
      </c>
      <c r="I15" s="15">
        <f>+riepilogo!S15</f>
        <v>45</v>
      </c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16" customFormat="1" ht="12.75">
      <c r="A16" s="16" t="s">
        <v>23</v>
      </c>
      <c r="B16" s="45"/>
      <c r="C16" s="45"/>
      <c r="D16" s="45"/>
      <c r="E16" s="45"/>
      <c r="F16" s="45"/>
      <c r="G16" s="45">
        <f>SUM(B16:F16)</f>
        <v>0</v>
      </c>
      <c r="H16" s="15">
        <f>+riepilogo!Q16</f>
        <v>40</v>
      </c>
      <c r="I16" s="15">
        <f>+riepilogo!S16</f>
        <v>36</v>
      </c>
      <c r="J16" s="15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6" customFormat="1" ht="12.75">
      <c r="A17" s="16" t="s">
        <v>26</v>
      </c>
      <c r="B17" s="45"/>
      <c r="C17" s="45"/>
      <c r="D17" s="45"/>
      <c r="E17" s="45"/>
      <c r="F17" s="45"/>
      <c r="G17" s="45">
        <f>SUM(B17:F17)</f>
        <v>0</v>
      </c>
      <c r="H17" s="15">
        <f>+riepilogo!Q17</f>
        <v>100</v>
      </c>
      <c r="I17" s="15">
        <f>+riepilogo!S17</f>
        <v>90</v>
      </c>
      <c r="J17" s="15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6" customFormat="1" ht="12.75">
      <c r="A18" s="16" t="s">
        <v>15</v>
      </c>
      <c r="B18" s="45"/>
      <c r="C18" s="45"/>
      <c r="D18" s="45"/>
      <c r="E18" s="45"/>
      <c r="F18" s="45"/>
      <c r="G18" s="45">
        <f t="shared" si="1"/>
        <v>0</v>
      </c>
      <c r="H18" s="15">
        <f>+riepilogo!Q18</f>
        <v>150</v>
      </c>
      <c r="I18" s="15">
        <f>+riepilogo!S18</f>
        <v>135</v>
      </c>
      <c r="J18" s="15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6" customFormat="1" ht="12.75">
      <c r="A19" s="16" t="s">
        <v>16</v>
      </c>
      <c r="B19" s="45"/>
      <c r="C19" s="45"/>
      <c r="D19" s="45"/>
      <c r="E19" s="45"/>
      <c r="F19" s="45"/>
      <c r="G19" s="45">
        <f t="shared" si="1"/>
        <v>0</v>
      </c>
      <c r="H19" s="15">
        <f>+riepilogo!Q19</f>
        <v>50</v>
      </c>
      <c r="I19" s="15">
        <f>+riepilogo!S19</f>
        <v>45</v>
      </c>
      <c r="J19" s="15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6" customFormat="1" ht="12.75">
      <c r="A20" s="16" t="s">
        <v>17</v>
      </c>
      <c r="B20" s="45"/>
      <c r="C20" s="45"/>
      <c r="D20" s="45"/>
      <c r="E20" s="45"/>
      <c r="F20" s="45"/>
      <c r="G20" s="45">
        <f t="shared" si="1"/>
        <v>0</v>
      </c>
      <c r="H20" s="15">
        <f>+riepilogo!Q20</f>
        <v>100</v>
      </c>
      <c r="I20" s="15">
        <f>+riepilogo!S20</f>
        <v>90</v>
      </c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6" customFormat="1" ht="12.75">
      <c r="A21" s="16" t="s">
        <v>18</v>
      </c>
      <c r="B21" s="45"/>
      <c r="C21" s="45"/>
      <c r="D21" s="45"/>
      <c r="E21" s="45"/>
      <c r="F21" s="45"/>
      <c r="G21" s="45">
        <f t="shared" si="1"/>
        <v>0</v>
      </c>
      <c r="H21" s="15">
        <f>+riepilogo!Q21</f>
        <v>50</v>
      </c>
      <c r="I21" s="15">
        <f>+riepilogo!S21</f>
        <v>45</v>
      </c>
      <c r="J21" s="15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6" customFormat="1" ht="12.75">
      <c r="A22" s="16" t="s">
        <v>20</v>
      </c>
      <c r="B22" s="45"/>
      <c r="C22" s="45"/>
      <c r="D22" s="45"/>
      <c r="E22" s="45"/>
      <c r="F22" s="45"/>
      <c r="G22" s="45">
        <f t="shared" si="1"/>
        <v>0</v>
      </c>
      <c r="H22" s="15">
        <f>+riepilogo!Q22</f>
        <v>200</v>
      </c>
      <c r="I22" s="15">
        <f>+riepilogo!S22</f>
        <v>180</v>
      </c>
      <c r="J22" s="15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22" customFormat="1" ht="12.75">
      <c r="A23" s="16" t="s">
        <v>21</v>
      </c>
      <c r="B23" s="45"/>
      <c r="C23" s="45"/>
      <c r="D23" s="45"/>
      <c r="E23" s="45"/>
      <c r="F23" s="45"/>
      <c r="G23" s="45">
        <f t="shared" si="1"/>
        <v>0</v>
      </c>
      <c r="H23" s="15">
        <f>+riepilogo!Q23</f>
        <v>70</v>
      </c>
      <c r="I23" s="15">
        <f>+riepilogo!S23</f>
        <v>63</v>
      </c>
      <c r="J23" s="15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6" customFormat="1" ht="12.75">
      <c r="A24" s="16" t="s">
        <v>22</v>
      </c>
      <c r="B24" s="45"/>
      <c r="C24" s="45"/>
      <c r="D24" s="45"/>
      <c r="E24" s="45"/>
      <c r="F24" s="45"/>
      <c r="G24" s="45">
        <f t="shared" si="1"/>
        <v>0</v>
      </c>
      <c r="H24" s="15">
        <f>+riepilogo!Q24</f>
        <v>200</v>
      </c>
      <c r="I24" s="15">
        <f>+riepilogo!S24</f>
        <v>180</v>
      </c>
      <c r="J24" s="15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6" customFormat="1" ht="12.75">
      <c r="A25" s="16" t="s">
        <v>24</v>
      </c>
      <c r="B25" s="45"/>
      <c r="C25" s="45"/>
      <c r="D25" s="45"/>
      <c r="E25" s="45"/>
      <c r="F25" s="45"/>
      <c r="G25" s="45">
        <f t="shared" si="1"/>
        <v>0</v>
      </c>
      <c r="H25" s="15">
        <f>+riepilogo!Q25</f>
        <v>80</v>
      </c>
      <c r="I25" s="15">
        <f>+riepilogo!S25</f>
        <v>72</v>
      </c>
      <c r="J25" s="15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16" customFormat="1" ht="12.75">
      <c r="A26" s="16" t="s">
        <v>25</v>
      </c>
      <c r="B26" s="45"/>
      <c r="C26" s="45"/>
      <c r="D26" s="45"/>
      <c r="E26" s="45"/>
      <c r="F26" s="45"/>
      <c r="G26" s="45">
        <f t="shared" si="1"/>
        <v>0</v>
      </c>
      <c r="H26" s="15">
        <f>+riepilogo!Q26</f>
        <v>50</v>
      </c>
      <c r="I26" s="15">
        <f>+riepilogo!S26</f>
        <v>45</v>
      </c>
      <c r="J26" s="15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16" customFormat="1" ht="12.75">
      <c r="A27" s="16" t="s">
        <v>27</v>
      </c>
      <c r="B27" s="45"/>
      <c r="C27" s="45"/>
      <c r="D27" s="45"/>
      <c r="E27" s="45"/>
      <c r="F27" s="45"/>
      <c r="G27" s="45">
        <f t="shared" si="1"/>
        <v>0</v>
      </c>
      <c r="H27" s="15">
        <f>+riepilogo!Q27</f>
        <v>30</v>
      </c>
      <c r="I27" s="15">
        <f>+riepilogo!S27</f>
        <v>27</v>
      </c>
      <c r="J27" s="15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6" customFormat="1" ht="12.75">
      <c r="A28" s="16" t="s">
        <v>28</v>
      </c>
      <c r="B28" s="45"/>
      <c r="C28" s="45"/>
      <c r="D28" s="45"/>
      <c r="E28" s="45"/>
      <c r="F28" s="45"/>
      <c r="G28" s="45">
        <f t="shared" si="1"/>
        <v>0</v>
      </c>
      <c r="H28" s="15">
        <f>+riepilogo!Q28</f>
        <v>200</v>
      </c>
      <c r="I28" s="15">
        <f>+riepilogo!S28</f>
        <v>180</v>
      </c>
      <c r="J28" s="15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16" customFormat="1" ht="12.75">
      <c r="A29" s="16" t="s">
        <v>56</v>
      </c>
      <c r="B29" s="45"/>
      <c r="C29" s="45"/>
      <c r="D29" s="45"/>
      <c r="E29" s="45"/>
      <c r="F29" s="45"/>
      <c r="G29" s="45">
        <f t="shared" si="1"/>
        <v>0</v>
      </c>
      <c r="H29" s="15">
        <f>+riepilogo!Q29</f>
        <v>30</v>
      </c>
      <c r="I29" s="15">
        <f>+riepilogo!S29</f>
        <v>27</v>
      </c>
      <c r="J29" s="15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16" customFormat="1" ht="12.75">
      <c r="A30" s="16" t="s">
        <v>29</v>
      </c>
      <c r="B30" s="45"/>
      <c r="C30" s="45"/>
      <c r="D30" s="45"/>
      <c r="E30" s="45"/>
      <c r="F30" s="45"/>
      <c r="G30" s="45">
        <f t="shared" si="1"/>
        <v>0</v>
      </c>
      <c r="H30" s="15">
        <f>+riepilogo!Q30</f>
        <v>50</v>
      </c>
      <c r="I30" s="15">
        <f>+riepilogo!S30</f>
        <v>45</v>
      </c>
      <c r="J30" s="15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16" customFormat="1" ht="12.75">
      <c r="A31" s="16" t="s">
        <v>30</v>
      </c>
      <c r="B31" s="45"/>
      <c r="C31" s="45"/>
      <c r="D31" s="45"/>
      <c r="E31" s="45"/>
      <c r="F31" s="45"/>
      <c r="G31" s="45">
        <f>SUM(B31:F31)</f>
        <v>0</v>
      </c>
      <c r="H31" s="15">
        <f>+riepilogo!Q31</f>
        <v>20</v>
      </c>
      <c r="I31" s="15">
        <f>+riepilogo!S31</f>
        <v>18</v>
      </c>
      <c r="J31" s="15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6" customFormat="1" ht="12.75">
      <c r="A32" s="16" t="s">
        <v>31</v>
      </c>
      <c r="B32" s="45"/>
      <c r="C32" s="45"/>
      <c r="D32" s="45"/>
      <c r="E32" s="45"/>
      <c r="F32" s="45"/>
      <c r="G32" s="45">
        <f t="shared" si="1"/>
        <v>0</v>
      </c>
      <c r="H32" s="15">
        <f>+riepilogo!Q32</f>
        <v>120</v>
      </c>
      <c r="I32" s="15">
        <f>+riepilogo!S32</f>
        <v>108</v>
      </c>
      <c r="J32" s="15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16" customFormat="1" ht="12.75">
      <c r="A33" s="16" t="s">
        <v>32</v>
      </c>
      <c r="B33" s="45"/>
      <c r="C33" s="45"/>
      <c r="D33" s="45"/>
      <c r="E33" s="45"/>
      <c r="F33" s="45"/>
      <c r="G33" s="45">
        <f aca="true" t="shared" si="2" ref="G33:G38">SUM(B33:F33)</f>
        <v>0</v>
      </c>
      <c r="H33" s="15">
        <f>+riepilogo!Q33</f>
        <v>300</v>
      </c>
      <c r="I33" s="15">
        <f>+riepilogo!S33</f>
        <v>270</v>
      </c>
      <c r="J33" s="15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16" customFormat="1" ht="12.75">
      <c r="A34" s="16" t="s">
        <v>53</v>
      </c>
      <c r="B34" s="45"/>
      <c r="C34" s="45"/>
      <c r="D34" s="45"/>
      <c r="E34" s="45"/>
      <c r="F34" s="45"/>
      <c r="G34" s="45">
        <f t="shared" si="2"/>
        <v>0</v>
      </c>
      <c r="H34" s="15">
        <f>+riepilogo!Q34</f>
        <v>50</v>
      </c>
      <c r="I34" s="15">
        <f>+riepilogo!S34</f>
        <v>45</v>
      </c>
      <c r="J34" s="15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16" customFormat="1" ht="12.75">
      <c r="A35" s="16" t="s">
        <v>33</v>
      </c>
      <c r="B35" s="45"/>
      <c r="C35" s="45"/>
      <c r="D35" s="45"/>
      <c r="E35" s="45"/>
      <c r="F35" s="45"/>
      <c r="G35" s="45">
        <f t="shared" si="2"/>
        <v>0</v>
      </c>
      <c r="H35" s="15">
        <f>+riepilogo!Q35</f>
        <v>50</v>
      </c>
      <c r="I35" s="15">
        <f>+riepilogo!S35</f>
        <v>45</v>
      </c>
      <c r="J35" s="15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16" customFormat="1" ht="12.75">
      <c r="A36" s="16" t="s">
        <v>34</v>
      </c>
      <c r="B36" s="45"/>
      <c r="C36" s="45"/>
      <c r="D36" s="45"/>
      <c r="E36" s="45"/>
      <c r="F36" s="45"/>
      <c r="G36" s="45">
        <f t="shared" si="2"/>
        <v>0</v>
      </c>
      <c r="H36" s="15">
        <f>+riepilogo!Q36</f>
        <v>60</v>
      </c>
      <c r="I36" s="15">
        <f>+riepilogo!S36</f>
        <v>54</v>
      </c>
      <c r="J36" s="15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16" customFormat="1" ht="12.75">
      <c r="A37" s="16" t="s">
        <v>35</v>
      </c>
      <c r="B37" s="45"/>
      <c r="C37" s="45"/>
      <c r="D37" s="45"/>
      <c r="E37" s="45"/>
      <c r="F37" s="45"/>
      <c r="G37" s="45">
        <f t="shared" si="2"/>
        <v>0</v>
      </c>
      <c r="H37" s="15">
        <f>+riepilogo!Q37</f>
        <v>10</v>
      </c>
      <c r="I37" s="15">
        <f>+riepilogo!S37</f>
        <v>9</v>
      </c>
      <c r="J37" s="15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2" s="22" customFormat="1" ht="12.75">
      <c r="A38" s="19" t="s">
        <v>52</v>
      </c>
      <c r="B38" s="45"/>
      <c r="C38" s="45"/>
      <c r="D38" s="45"/>
      <c r="E38" s="45"/>
      <c r="F38" s="45"/>
      <c r="G38" s="45">
        <f t="shared" si="2"/>
        <v>0</v>
      </c>
      <c r="H38" s="15">
        <f>+riepilogo!Q38</f>
        <v>10</v>
      </c>
      <c r="I38" s="15">
        <f>+riepilogo!S38</f>
        <v>9</v>
      </c>
      <c r="J38" s="1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V38" s="16"/>
    </row>
    <row r="39" spans="1:22" ht="12.75">
      <c r="A39" s="35" t="s">
        <v>58</v>
      </c>
      <c r="B39" s="45"/>
      <c r="C39" s="45"/>
      <c r="D39" s="45"/>
      <c r="E39" s="45"/>
      <c r="F39" s="45"/>
      <c r="G39" s="45">
        <f>SUM(B39:F39)</f>
        <v>0</v>
      </c>
      <c r="H39" s="15">
        <f>+riepilogo!Q39</f>
        <v>20</v>
      </c>
      <c r="I39" s="15">
        <f>+riepilogo!S39</f>
        <v>18</v>
      </c>
      <c r="J39" s="15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  <c r="U39" s="22"/>
      <c r="V39" s="22"/>
    </row>
    <row r="40" spans="1:22" ht="12.75">
      <c r="A40" s="35" t="s">
        <v>2</v>
      </c>
      <c r="B40" s="45"/>
      <c r="C40" s="45"/>
      <c r="D40" s="45"/>
      <c r="E40" s="45"/>
      <c r="F40" s="45"/>
      <c r="G40" s="45">
        <f>SUM(B40:F40)</f>
        <v>0</v>
      </c>
      <c r="H40" s="15">
        <f>+riepilogo!Q40</f>
        <v>0</v>
      </c>
      <c r="I40" s="15">
        <f>+riepilogo!S40</f>
        <v>0</v>
      </c>
      <c r="J40" s="1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2"/>
    </row>
    <row r="41" spans="1:20" s="16" customFormat="1" ht="12.75">
      <c r="A41" s="16" t="s">
        <v>2</v>
      </c>
      <c r="B41" s="45"/>
      <c r="C41" s="45"/>
      <c r="D41" s="45"/>
      <c r="E41" s="45"/>
      <c r="F41" s="45"/>
      <c r="G41" s="45">
        <f>SUM(B41:F41)</f>
        <v>0</v>
      </c>
      <c r="H41" s="15">
        <f>+riepilogo!Q41</f>
        <v>0</v>
      </c>
      <c r="I41" s="15">
        <f>+riepilogo!S41</f>
        <v>0</v>
      </c>
      <c r="J41" s="15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s="16" customFormat="1" ht="12.75">
      <c r="A42" s="16" t="s">
        <v>2</v>
      </c>
      <c r="B42" s="45"/>
      <c r="C42" s="45"/>
      <c r="D42" s="45"/>
      <c r="E42" s="45"/>
      <c r="F42" s="45"/>
      <c r="G42" s="45">
        <f>SUM(B42:F42)</f>
        <v>0</v>
      </c>
      <c r="H42" s="15">
        <f>+riepilogo!Q42</f>
        <v>0</v>
      </c>
      <c r="I42" s="15">
        <f>+riepilogo!S42</f>
        <v>0</v>
      </c>
      <c r="J42" s="15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s="16" customFormat="1" ht="12.75">
      <c r="A43" s="16" t="s">
        <v>2</v>
      </c>
      <c r="B43" s="45"/>
      <c r="C43" s="45"/>
      <c r="D43" s="45"/>
      <c r="E43" s="45"/>
      <c r="F43" s="45"/>
      <c r="G43" s="45">
        <f t="shared" si="1"/>
        <v>0</v>
      </c>
      <c r="H43" s="15">
        <f>+riepilogo!Q43</f>
        <v>0</v>
      </c>
      <c r="I43" s="15">
        <f>+riepilogo!S43</f>
        <v>0</v>
      </c>
      <c r="J43" s="15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s="16" customFormat="1" ht="12.75">
      <c r="A44" s="16" t="s">
        <v>2</v>
      </c>
      <c r="B44" s="45"/>
      <c r="C44" s="45"/>
      <c r="D44" s="45"/>
      <c r="E44" s="45"/>
      <c r="F44" s="45"/>
      <c r="G44" s="45">
        <f t="shared" si="1"/>
        <v>0</v>
      </c>
      <c r="H44" s="15">
        <f>+riepilogo!Q44</f>
        <v>0</v>
      </c>
      <c r="I44" s="15">
        <f>+riepilogo!S44</f>
        <v>0</v>
      </c>
      <c r="J44" s="15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9" ht="12.75">
      <c r="A45" s="6" t="s">
        <v>6</v>
      </c>
      <c r="B45" s="44">
        <f>SUM(B11:B44)</f>
        <v>0</v>
      </c>
      <c r="C45" s="27">
        <f>SUM(C11:C44)</f>
        <v>0</v>
      </c>
      <c r="D45" s="27">
        <f>SUM(D11:D44)</f>
        <v>0</v>
      </c>
      <c r="E45" s="27">
        <f>SUM(E11:E44)</f>
        <v>0</v>
      </c>
      <c r="F45" s="40">
        <f>SUM(F11:F44)</f>
        <v>0</v>
      </c>
      <c r="G45" s="27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44">
        <f>+B10-B45</f>
        <v>0</v>
      </c>
      <c r="C46" s="27">
        <f>+C10-C45</f>
        <v>0</v>
      </c>
      <c r="D46" s="27">
        <f>+D10-D45</f>
        <v>0</v>
      </c>
      <c r="E46" s="27">
        <f>+E10-E45</f>
        <v>0</v>
      </c>
      <c r="F46" s="40">
        <f>+F10-F45</f>
        <v>0</v>
      </c>
      <c r="G46" s="29">
        <f>+F46</f>
        <v>0</v>
      </c>
    </row>
    <row r="47" spans="1:2" ht="12.75">
      <c r="A47" s="8" t="s">
        <v>9</v>
      </c>
      <c r="B47" s="46">
        <v>5000</v>
      </c>
    </row>
    <row r="48" spans="1:7" ht="12.75">
      <c r="A48" t="s">
        <v>36</v>
      </c>
      <c r="B48" s="47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49"/>
      <c r="G48" s="53">
        <f>SUM(G12:G44)</f>
        <v>0</v>
      </c>
    </row>
  </sheetData>
  <conditionalFormatting sqref="G12:G44">
    <cfRule type="cellIs" priority="1" dxfId="0" operator="greaterThan" stopIfTrue="1">
      <formula>$H12</formula>
    </cfRule>
  </conditionalFormatting>
  <printOptions horizontalCentered="1" verticalCentered="1"/>
  <pageMargins left="0" right="0" top="0" bottom="0" header="0.5118110236220472" footer="0.5118110236220472"/>
  <pageSetup orientation="landscape" paperSize="9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1"/>
  <dimension ref="A1:U48"/>
  <sheetViews>
    <sheetView showGridLines="0" zoomScale="150" zoomScaleNormal="150" workbookViewId="0" topLeftCell="A1">
      <pane xSplit="1" ySplit="4" topLeftCell="E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5" sqref="F15"/>
    </sheetView>
  </sheetViews>
  <sheetFormatPr defaultColWidth="9.00390625" defaultRowHeight="12.75"/>
  <cols>
    <col min="1" max="1" width="18.00390625" style="0" bestFit="1" customWidth="1"/>
    <col min="2" max="5" width="13.875" style="0" bestFit="1" customWidth="1"/>
    <col min="6" max="6" width="13.875" style="0" customWidth="1"/>
    <col min="7" max="7" width="18.0039062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1" s="2" customFormat="1" ht="12.75">
      <c r="A3" s="7" t="s">
        <v>0</v>
      </c>
      <c r="B3" s="10"/>
      <c r="C3" s="10"/>
      <c r="D3" s="10"/>
      <c r="E3" s="10"/>
      <c r="F3" s="10"/>
      <c r="G3" s="1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2" customFormat="1" ht="12" customHeight="1">
      <c r="A4" s="7" t="s">
        <v>1</v>
      </c>
      <c r="B4" s="12">
        <f>+'Novembre '!G46</f>
        <v>0</v>
      </c>
      <c r="C4" s="12">
        <f>+B46</f>
        <v>0</v>
      </c>
      <c r="D4" s="12">
        <f>+C46</f>
        <v>-50</v>
      </c>
      <c r="E4" s="12">
        <f>+D46</f>
        <v>-50</v>
      </c>
      <c r="F4" s="12">
        <f>+E46</f>
        <v>-50</v>
      </c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2" customFormat="1" ht="12" customHeight="1">
      <c r="A5" s="7" t="s">
        <v>59</v>
      </c>
      <c r="B5" s="12"/>
      <c r="C5" s="12"/>
      <c r="D5" s="12"/>
      <c r="E5" s="12"/>
      <c r="F5" s="12"/>
      <c r="G5" s="12">
        <f>SUM(B5:F5)</f>
        <v>0</v>
      </c>
      <c r="H5" s="15">
        <f>+riepilogo!Q5</f>
        <v>1500</v>
      </c>
      <c r="I5" s="15">
        <f>+riepilogo!S5</f>
        <v>125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2" customFormat="1" ht="12" customHeight="1">
      <c r="A6" s="7" t="s">
        <v>60</v>
      </c>
      <c r="B6" s="12"/>
      <c r="C6" s="12"/>
      <c r="D6" s="12"/>
      <c r="E6" s="12"/>
      <c r="F6" s="12"/>
      <c r="G6" s="12">
        <f>SUM(B6:F6)</f>
        <v>0</v>
      </c>
      <c r="H6" s="15">
        <f>+riepilogo!Q6</f>
        <v>1500</v>
      </c>
      <c r="I6" s="15">
        <f>+riepilogo!S6</f>
        <v>125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12" customHeight="1">
      <c r="A7" s="7" t="s">
        <v>2</v>
      </c>
      <c r="B7" s="12"/>
      <c r="C7" s="12"/>
      <c r="D7" s="12"/>
      <c r="E7" s="12"/>
      <c r="F7" s="12"/>
      <c r="G7" s="12">
        <f>SUM(B7:F7)</f>
        <v>0</v>
      </c>
      <c r="H7" s="15">
        <f>+riepilogo!Q7</f>
        <v>0</v>
      </c>
      <c r="I7" s="15">
        <f>+riepilogo!S7</f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2" customFormat="1" ht="12.75">
      <c r="A8" s="7" t="s">
        <v>2</v>
      </c>
      <c r="B8" s="12"/>
      <c r="C8" s="12"/>
      <c r="D8" s="12"/>
      <c r="E8" s="12"/>
      <c r="F8" s="12"/>
      <c r="G8" s="12">
        <f>SUM(B8:F8)</f>
        <v>0</v>
      </c>
      <c r="H8" s="15">
        <f>+riepilogo!Q8</f>
        <v>0</v>
      </c>
      <c r="I8" s="15">
        <f>+riepilogo!S8</f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2" customFormat="1" ht="12.75">
      <c r="A9" s="7" t="s">
        <v>2</v>
      </c>
      <c r="B9" s="12"/>
      <c r="C9" s="12"/>
      <c r="D9" s="12"/>
      <c r="E9" s="12"/>
      <c r="F9" s="12"/>
      <c r="G9" s="12">
        <f>SUM(B9:F9)</f>
        <v>0</v>
      </c>
      <c r="H9" s="15">
        <f>+riepilogo!Q9</f>
        <v>0</v>
      </c>
      <c r="I9" s="15">
        <f>+riepilogo!S9</f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2.75">
      <c r="A10" s="7" t="s">
        <v>3</v>
      </c>
      <c r="B10" s="27">
        <f aca="true" t="shared" si="0" ref="B10:G10">SUM(B4:B9)</f>
        <v>0</v>
      </c>
      <c r="C10" s="27">
        <f t="shared" si="0"/>
        <v>0</v>
      </c>
      <c r="D10" s="27">
        <f t="shared" si="0"/>
        <v>-50</v>
      </c>
      <c r="E10" s="27">
        <f t="shared" si="0"/>
        <v>-50</v>
      </c>
      <c r="F10" s="27">
        <f t="shared" si="0"/>
        <v>-50</v>
      </c>
      <c r="G10" s="27">
        <f t="shared" si="0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6" t="s">
        <v>4</v>
      </c>
      <c r="B11" s="13"/>
      <c r="C11" s="13"/>
      <c r="D11" s="13"/>
      <c r="E11" s="13"/>
      <c r="F11" s="13"/>
      <c r="G11" s="13"/>
      <c r="H11" s="11">
        <f>SUM(H5:H9)</f>
        <v>3000</v>
      </c>
      <c r="I11" s="11">
        <f>SUM(I5:I9)</f>
        <v>250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5">
        <f>+riepilogo!Q12</f>
        <v>500</v>
      </c>
      <c r="I12" s="15">
        <f>+riepilogo!S12</f>
        <v>450</v>
      </c>
      <c r="J12" s="1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5">
        <f>+riepilogo!Q13</f>
        <v>200</v>
      </c>
      <c r="I13" s="15">
        <f>+riepilogo!S13</f>
        <v>0</v>
      </c>
      <c r="J13" s="1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6" customFormat="1" ht="12.75">
      <c r="A14" s="16" t="s">
        <v>62</v>
      </c>
      <c r="B14" s="20"/>
      <c r="C14" s="20">
        <v>50</v>
      </c>
      <c r="D14" s="20"/>
      <c r="E14" s="20"/>
      <c r="F14" s="20">
        <v>50</v>
      </c>
      <c r="G14" s="20">
        <f>SUM(B14:F14)</f>
        <v>100</v>
      </c>
      <c r="H14" s="15">
        <f>+riepilogo!Q14</f>
        <v>150</v>
      </c>
      <c r="I14" s="15">
        <f>+riepilogo!S14</f>
        <v>135</v>
      </c>
      <c r="J14" s="1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5">
        <f>+riepilogo!Q15</f>
        <v>50</v>
      </c>
      <c r="I15" s="15">
        <f>+riepilogo!S15</f>
        <v>45</v>
      </c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5">
        <f>+riepilogo!Q16</f>
        <v>40</v>
      </c>
      <c r="I16" s="15">
        <f>+riepilogo!S16</f>
        <v>36</v>
      </c>
      <c r="J16" s="1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5">
        <f>+riepilogo!Q17</f>
        <v>100</v>
      </c>
      <c r="I17" s="15">
        <f>+riepilogo!S17</f>
        <v>90</v>
      </c>
      <c r="J17" s="1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5">
        <f>+riepilogo!Q18</f>
        <v>150</v>
      </c>
      <c r="I18" s="15">
        <f>+riepilogo!S18</f>
        <v>135</v>
      </c>
      <c r="J18" s="1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5">
        <f>+riepilogo!Q19</f>
        <v>50</v>
      </c>
      <c r="I19" s="15">
        <f>+riepilogo!S19</f>
        <v>45</v>
      </c>
      <c r="J19" s="1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5">
        <f>+riepilogo!Q20</f>
        <v>100</v>
      </c>
      <c r="I20" s="15">
        <f>+riepilogo!S20</f>
        <v>90</v>
      </c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5">
        <f>+riepilogo!Q21</f>
        <v>50</v>
      </c>
      <c r="I21" s="15">
        <f>+riepilogo!S21</f>
        <v>45</v>
      </c>
      <c r="J21" s="1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5">
        <f>+riepilogo!Q22</f>
        <v>200</v>
      </c>
      <c r="I22" s="15">
        <f>+riepilogo!S22</f>
        <v>180</v>
      </c>
      <c r="J22" s="1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5">
        <f>+riepilogo!Q23</f>
        <v>70</v>
      </c>
      <c r="I23" s="15">
        <f>+riepilogo!S23</f>
        <v>63</v>
      </c>
      <c r="J23" s="1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5">
        <f>+riepilogo!Q24</f>
        <v>200</v>
      </c>
      <c r="I24" s="15">
        <f>+riepilogo!S24</f>
        <v>180</v>
      </c>
      <c r="J24" s="1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5">
        <f>+riepilogo!Q25</f>
        <v>80</v>
      </c>
      <c r="I25" s="15">
        <f>+riepilogo!S25</f>
        <v>72</v>
      </c>
      <c r="J25" s="1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5">
        <f>+riepilogo!Q26</f>
        <v>50</v>
      </c>
      <c r="I26" s="15">
        <f>+riepilogo!S26</f>
        <v>45</v>
      </c>
      <c r="J26" s="1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5">
        <f>+riepilogo!Q27</f>
        <v>30</v>
      </c>
      <c r="I27" s="15">
        <f>+riepilogo!S27</f>
        <v>27</v>
      </c>
      <c r="J27" s="1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5">
        <f>+riepilogo!Q28</f>
        <v>200</v>
      </c>
      <c r="I28" s="15">
        <f>+riepilogo!S28</f>
        <v>180</v>
      </c>
      <c r="J28" s="15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5">
        <f>+riepilogo!Q29</f>
        <v>30</v>
      </c>
      <c r="I29" s="15">
        <f>+riepilogo!S29</f>
        <v>27</v>
      </c>
      <c r="J29" s="1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5">
        <f>+riepilogo!Q30</f>
        <v>50</v>
      </c>
      <c r="I30" s="15">
        <f>+riepilogo!S30</f>
        <v>45</v>
      </c>
      <c r="J30" s="1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>SUM(B31:F31)</f>
        <v>0</v>
      </c>
      <c r="H31" s="15">
        <f>+riepilogo!Q31</f>
        <v>20</v>
      </c>
      <c r="I31" s="15">
        <f>+riepilogo!S31</f>
        <v>18</v>
      </c>
      <c r="J31" s="1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5">
        <f>+riepilogo!Q32</f>
        <v>120</v>
      </c>
      <c r="I32" s="15">
        <f>+riepilogo!S32</f>
        <v>108</v>
      </c>
      <c r="J32" s="1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aca="true" t="shared" si="2" ref="G33:G38">SUM(B33:F33)</f>
        <v>0</v>
      </c>
      <c r="H33" s="15">
        <f>+riepilogo!Q33</f>
        <v>300</v>
      </c>
      <c r="I33" s="15">
        <f>+riepilogo!S33</f>
        <v>270</v>
      </c>
      <c r="J33" s="1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t="shared" si="2"/>
        <v>0</v>
      </c>
      <c r="H34" s="15">
        <f>+riepilogo!Q34</f>
        <v>50</v>
      </c>
      <c r="I34" s="15">
        <f>+riepilogo!S34</f>
        <v>45</v>
      </c>
      <c r="J34" s="1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5">
        <f>+riepilogo!Q35</f>
        <v>50</v>
      </c>
      <c r="I35" s="15">
        <f>+riepilogo!S35</f>
        <v>45</v>
      </c>
      <c r="J35" s="1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5">
        <f>+riepilogo!Q36</f>
        <v>60</v>
      </c>
      <c r="I36" s="15">
        <f>+riepilogo!S36</f>
        <v>54</v>
      </c>
      <c r="J36" s="15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5">
        <f>+riepilogo!Q37</f>
        <v>10</v>
      </c>
      <c r="I37" s="15">
        <f>+riepilogo!S37</f>
        <v>9</v>
      </c>
      <c r="J37" s="1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22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5">
        <f>+riepilogo!Q38</f>
        <v>10</v>
      </c>
      <c r="I38" s="15">
        <f>+riepilogo!S38</f>
        <v>9</v>
      </c>
      <c r="J38" s="15"/>
      <c r="K38" s="18"/>
      <c r="L38" s="18"/>
      <c r="M38" s="18"/>
      <c r="N38" s="18"/>
      <c r="O38" s="18"/>
      <c r="P38" s="18"/>
      <c r="Q38" s="21"/>
      <c r="R38" s="21"/>
      <c r="S38" s="21"/>
      <c r="T38" s="21"/>
      <c r="U38" s="21"/>
    </row>
    <row r="39" spans="1:18" ht="12.75">
      <c r="A39" s="35" t="s">
        <v>58</v>
      </c>
      <c r="B39" s="20"/>
      <c r="C39" s="20"/>
      <c r="D39" s="20"/>
      <c r="E39" s="20"/>
      <c r="F39" s="20"/>
      <c r="G39" s="20">
        <f>SUM(B39:F39)</f>
        <v>0</v>
      </c>
      <c r="H39" s="15">
        <f>+riepilogo!Q39</f>
        <v>20</v>
      </c>
      <c r="I39" s="15">
        <f>+riepilogo!S39</f>
        <v>18</v>
      </c>
      <c r="J39" s="15"/>
      <c r="K39" s="21"/>
      <c r="L39" s="21"/>
      <c r="M39" s="21"/>
      <c r="N39" s="21"/>
      <c r="O39" s="21"/>
      <c r="P39" s="21">
        <v>700</v>
      </c>
      <c r="Q39" s="51">
        <f>+P39/12</f>
        <v>58.333333333333336</v>
      </c>
      <c r="R39">
        <v>600</v>
      </c>
    </row>
    <row r="40" spans="1:16" ht="12.75">
      <c r="A40" s="35" t="s">
        <v>2</v>
      </c>
      <c r="B40" s="20"/>
      <c r="C40" s="20"/>
      <c r="D40" s="20"/>
      <c r="E40" s="20"/>
      <c r="F40" s="20"/>
      <c r="G40" s="20">
        <f>SUM(B40:F40)</f>
        <v>0</v>
      </c>
      <c r="H40" s="15">
        <f>+riepilogo!Q40</f>
        <v>0</v>
      </c>
      <c r="I40" s="15">
        <f>+riepilogo!S40</f>
        <v>0</v>
      </c>
      <c r="J40" s="15"/>
      <c r="K40" s="21"/>
      <c r="L40" s="21"/>
      <c r="M40" s="21"/>
      <c r="N40" s="21"/>
      <c r="O40" s="21"/>
      <c r="P40" s="21"/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>SUM(B41:F41)</f>
        <v>0</v>
      </c>
      <c r="H41" s="15">
        <f>+riepilogo!Q41</f>
        <v>0</v>
      </c>
      <c r="I41" s="15">
        <f>+riepilogo!S41</f>
        <v>0</v>
      </c>
      <c r="J41" s="1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>SUM(B42:F42)</f>
        <v>0</v>
      </c>
      <c r="H42" s="15">
        <f>+riepilogo!Q42</f>
        <v>0</v>
      </c>
      <c r="I42" s="15">
        <f>+riepilogo!S42</f>
        <v>0</v>
      </c>
      <c r="J42" s="1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5">
        <f>+riepilogo!Q43</f>
        <v>0</v>
      </c>
      <c r="I43" s="15">
        <f>+riepilogo!S43</f>
        <v>0</v>
      </c>
      <c r="J43" s="15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5">
        <f>+riepilogo!Q44</f>
        <v>0</v>
      </c>
      <c r="I44" s="15">
        <f>+riepilogo!S44</f>
        <v>0</v>
      </c>
      <c r="J44" s="1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9" ht="12.75">
      <c r="A45" s="6" t="s">
        <v>6</v>
      </c>
      <c r="B45" s="27">
        <f>SUM(B11:B44)</f>
        <v>0</v>
      </c>
      <c r="C45" s="27">
        <f>SUM(C11:C44)</f>
        <v>50</v>
      </c>
      <c r="D45" s="27">
        <f>SUM(D11:D44)</f>
        <v>0</v>
      </c>
      <c r="E45" s="27">
        <f>SUM(E11:E44)</f>
        <v>0</v>
      </c>
      <c r="F45" s="27">
        <f>SUM(F11:F44)</f>
        <v>50</v>
      </c>
      <c r="G45" s="27">
        <f t="shared" si="1"/>
        <v>100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7">
        <f>+B10-B45</f>
        <v>0</v>
      </c>
      <c r="C46" s="27">
        <f>+C10-C45</f>
        <v>-50</v>
      </c>
      <c r="D46" s="27">
        <f>+D10-D45</f>
        <v>-50</v>
      </c>
      <c r="E46" s="27">
        <f>+E10-E45</f>
        <v>-50</v>
      </c>
      <c r="F46" s="27">
        <f>+F10-F45</f>
        <v>-100</v>
      </c>
      <c r="G46" s="29">
        <f>+F46</f>
        <v>-100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4950</v>
      </c>
      <c r="E48" s="9">
        <f>E4+$B$47</f>
        <v>4950</v>
      </c>
      <c r="F48" s="9"/>
      <c r="G48" s="53">
        <f>SUM(G12:G44)</f>
        <v>100</v>
      </c>
    </row>
  </sheetData>
  <conditionalFormatting sqref="G12:G44">
    <cfRule type="cellIs" priority="1" dxfId="0" operator="greaterThan" stopIfTrue="1">
      <formula>$H12</formula>
    </cfRule>
  </conditionalFormatting>
  <printOptions horizontalCentered="1" verticalCentered="1"/>
  <pageMargins left="0" right="0" top="0" bottom="0" header="0.5118110236220472" footer="0.5118110236220472"/>
  <pageSetup orientation="landscape" paperSize="9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11"/>
  <dimension ref="A1:S48"/>
  <sheetViews>
    <sheetView showGridLines="0" tabSelected="1" zoomScale="125" zoomScaleNormal="125" workbookViewId="0" topLeftCell="A1">
      <pane xSplit="2" ySplit="11" topLeftCell="C18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1" sqref="A1:S45"/>
    </sheetView>
  </sheetViews>
  <sheetFormatPr defaultColWidth="9.00390625" defaultRowHeight="12.75"/>
  <cols>
    <col min="1" max="1" width="18.00390625" style="0" bestFit="1" customWidth="1"/>
    <col min="2" max="2" width="18.00390625" style="2" bestFit="1" customWidth="1"/>
    <col min="3" max="14" width="11.375" style="0" hidden="1" customWidth="1"/>
    <col min="15" max="17" width="11.375" style="0" customWidth="1"/>
    <col min="18" max="18" width="11.375" style="34" customWidth="1"/>
    <col min="19" max="19" width="13.00390625" style="0" bestFit="1" customWidth="1"/>
    <col min="20" max="16384" width="11.375" style="0" customWidth="1"/>
  </cols>
  <sheetData>
    <row r="1" spans="3:19" ht="12.75"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s="58" t="s">
        <v>50</v>
      </c>
      <c r="Q1" s="58" t="s">
        <v>51</v>
      </c>
      <c r="R1" s="59" t="s">
        <v>54</v>
      </c>
      <c r="S1" s="58" t="s">
        <v>57</v>
      </c>
    </row>
    <row r="2" spans="1:2" ht="12.75">
      <c r="A2" s="6"/>
      <c r="B2" s="7" t="s">
        <v>8</v>
      </c>
    </row>
    <row r="3" spans="1:18" s="2" customFormat="1" ht="12.75">
      <c r="A3" s="7" t="s">
        <v>0</v>
      </c>
      <c r="B3" s="10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33"/>
    </row>
    <row r="4" spans="1:18" s="2" customFormat="1" ht="12" customHeight="1">
      <c r="A4" s="7" t="s">
        <v>1</v>
      </c>
      <c r="B4" s="12"/>
      <c r="H4" s="15"/>
      <c r="I4" s="15"/>
      <c r="J4" s="15"/>
      <c r="K4" s="15"/>
      <c r="L4" s="15"/>
      <c r="M4" s="15"/>
      <c r="N4" s="15"/>
      <c r="O4" s="15"/>
      <c r="P4" s="15"/>
      <c r="R4" s="33"/>
    </row>
    <row r="5" spans="1:19" s="2" customFormat="1" ht="12" customHeight="1">
      <c r="A5" s="7" t="s">
        <v>59</v>
      </c>
      <c r="B5" s="12">
        <f>+Gennaio!G5+Febbraio!G5+Marzo!G5+Aprile!G5+Maggio!G5+Giugno!G5+Luglio!G5+Agosto!G5+Settembre!G5+Ottobre!G5+'Novembre '!G5+'Dicembre '!G5</f>
        <v>0</v>
      </c>
      <c r="C5" s="15">
        <f>+Gennaio!G5</f>
        <v>0</v>
      </c>
      <c r="D5" s="15">
        <f>+Febbraio!G5</f>
        <v>0</v>
      </c>
      <c r="E5" s="15">
        <f>+Marzo!G5</f>
        <v>0</v>
      </c>
      <c r="F5" s="15">
        <f>+Aprile!G5</f>
        <v>0</v>
      </c>
      <c r="G5" s="15">
        <f>+Maggio!G5</f>
        <v>0</v>
      </c>
      <c r="H5" s="15">
        <f>+Giugno!G5</f>
        <v>0</v>
      </c>
      <c r="I5" s="15">
        <f>+Luglio!G5</f>
        <v>0</v>
      </c>
      <c r="J5" s="15">
        <f>+Agosto!G5</f>
        <v>0</v>
      </c>
      <c r="K5" s="15">
        <f>+Settembre!G5</f>
        <v>0</v>
      </c>
      <c r="L5" s="15">
        <f>+Ottobre!G5</f>
        <v>0</v>
      </c>
      <c r="M5" s="15">
        <f>+'Novembre '!G5</f>
        <v>0</v>
      </c>
      <c r="N5" s="15">
        <f>+'Dicembre '!G5</f>
        <v>0</v>
      </c>
      <c r="O5" s="15"/>
      <c r="P5" s="15">
        <f>+Q5*13</f>
        <v>19500</v>
      </c>
      <c r="Q5" s="33">
        <v>1500</v>
      </c>
      <c r="R5" s="33">
        <v>1500</v>
      </c>
      <c r="S5" s="33">
        <f>+R5/12</f>
        <v>125</v>
      </c>
    </row>
    <row r="6" spans="1:19" s="2" customFormat="1" ht="12" customHeight="1">
      <c r="A6" s="7" t="s">
        <v>60</v>
      </c>
      <c r="B6" s="12">
        <f>+Gennaio!G6+Febbraio!G6+Marzo!G6+Aprile!G6+Maggio!G6+Giugno!G6+Luglio!G6+Agosto!G6+Settembre!G6+Ottobre!G6+'Novembre '!G6+'Dicembre '!G6</f>
        <v>0</v>
      </c>
      <c r="C6" s="15">
        <f>+Gennaio!G6</f>
        <v>0</v>
      </c>
      <c r="D6" s="15">
        <f>+Febbraio!G6</f>
        <v>0</v>
      </c>
      <c r="E6" s="15">
        <f>+Marzo!G6</f>
        <v>0</v>
      </c>
      <c r="F6" s="15">
        <f>+Aprile!G6</f>
        <v>0</v>
      </c>
      <c r="G6" s="15">
        <f>+Maggio!G6</f>
        <v>0</v>
      </c>
      <c r="H6" s="15">
        <f>+Giugno!G6</f>
        <v>0</v>
      </c>
      <c r="I6" s="15">
        <f>+Luglio!G6</f>
        <v>0</v>
      </c>
      <c r="J6" s="15">
        <f>+Agosto!G6</f>
        <v>0</v>
      </c>
      <c r="K6" s="15">
        <f>+Settembre!G6</f>
        <v>0</v>
      </c>
      <c r="L6" s="15">
        <f>+Ottobre!G6</f>
        <v>0</v>
      </c>
      <c r="M6" s="15">
        <f>+'Novembre '!G6</f>
        <v>0</v>
      </c>
      <c r="N6" s="15">
        <f>+'Dicembre '!G6</f>
        <v>0</v>
      </c>
      <c r="O6" s="15"/>
      <c r="P6" s="15">
        <f>+Q6*13</f>
        <v>19500</v>
      </c>
      <c r="Q6" s="33">
        <v>1500</v>
      </c>
      <c r="R6" s="33">
        <v>1500</v>
      </c>
      <c r="S6" s="33">
        <f>+R6/12</f>
        <v>125</v>
      </c>
    </row>
    <row r="7" spans="1:18" s="2" customFormat="1" ht="12" customHeight="1">
      <c r="A7" s="7" t="s">
        <v>2</v>
      </c>
      <c r="B7" s="12">
        <f>+Gennaio!G7+Febbraio!G7+Marzo!G7+Aprile!G7+Maggio!G7+Giugno!G7+Luglio!G7+Agosto!G7+Settembre!G7+Ottobre!G7+'Novembre '!G7+'Dicembre '!G7</f>
        <v>0</v>
      </c>
      <c r="C7" s="15">
        <f>+Gennaio!G7</f>
        <v>0</v>
      </c>
      <c r="D7" s="15">
        <f>+Febbraio!G7</f>
        <v>0</v>
      </c>
      <c r="E7" s="15">
        <f>+Marzo!G7</f>
        <v>0</v>
      </c>
      <c r="F7" s="15">
        <f>+Aprile!G7</f>
        <v>0</v>
      </c>
      <c r="G7" s="15">
        <f>+Maggio!G7</f>
        <v>0</v>
      </c>
      <c r="H7" s="15">
        <f>+Giugno!G7</f>
        <v>0</v>
      </c>
      <c r="I7" s="15">
        <f>+Luglio!G7</f>
        <v>0</v>
      </c>
      <c r="J7" s="15">
        <f>+Agosto!G7</f>
        <v>0</v>
      </c>
      <c r="K7" s="15">
        <f>+Settembre!G7</f>
        <v>0</v>
      </c>
      <c r="L7" s="15">
        <f>+Ottobre!G7</f>
        <v>0</v>
      </c>
      <c r="M7" s="15">
        <f>+'Novembre '!G7</f>
        <v>0</v>
      </c>
      <c r="N7" s="15">
        <f>+'Dicembre '!G7</f>
        <v>0</v>
      </c>
      <c r="O7" s="15"/>
      <c r="P7" s="15"/>
      <c r="R7" s="33"/>
    </row>
    <row r="8" spans="1:19" s="2" customFormat="1" ht="12.75">
      <c r="A8" s="7" t="s">
        <v>2</v>
      </c>
      <c r="B8" s="12">
        <f>+Gennaio!G8+Febbraio!G8+Marzo!G8+Aprile!G8+Maggio!G8+Giugno!G8+Luglio!G8+Agosto!G8+Settembre!G8+Ottobre!G8+'Novembre '!G8+'Dicembre '!G8</f>
        <v>0</v>
      </c>
      <c r="C8" s="15">
        <f>+Gennaio!G8</f>
        <v>0</v>
      </c>
      <c r="D8" s="15">
        <f>+Febbraio!G8</f>
        <v>0</v>
      </c>
      <c r="E8" s="15">
        <f>+Marzo!G8</f>
        <v>0</v>
      </c>
      <c r="F8" s="15">
        <f>+Aprile!G8</f>
        <v>0</v>
      </c>
      <c r="G8" s="15">
        <f>+Maggio!G8</f>
        <v>0</v>
      </c>
      <c r="H8" s="15">
        <f>+Giugno!G8</f>
        <v>0</v>
      </c>
      <c r="I8" s="15">
        <f>+Luglio!G8</f>
        <v>0</v>
      </c>
      <c r="J8" s="15">
        <f>+Agosto!G8</f>
        <v>0</v>
      </c>
      <c r="K8" s="15">
        <f>+Settembre!G8</f>
        <v>0</v>
      </c>
      <c r="L8" s="15">
        <f>+Ottobre!G8</f>
        <v>0</v>
      </c>
      <c r="M8" s="15">
        <f>+'Novembre '!G8</f>
        <v>0</v>
      </c>
      <c r="N8" s="15">
        <f>+'Dicembre '!G8</f>
        <v>0</v>
      </c>
      <c r="O8" s="15"/>
      <c r="P8" s="15"/>
      <c r="Q8" s="33">
        <f>+P8/12</f>
        <v>0</v>
      </c>
      <c r="R8" s="33"/>
      <c r="S8" s="33">
        <f>+R8/12</f>
        <v>0</v>
      </c>
    </row>
    <row r="9" spans="1:19" s="2" customFormat="1" ht="12.75">
      <c r="A9" s="7" t="s">
        <v>2</v>
      </c>
      <c r="B9" s="12">
        <f>+Gennaio!G9+Febbraio!G9+Marzo!G9+Aprile!G9+Maggio!G9+Giugno!G9+Luglio!G9+Agosto!G9+Settembre!G9+Ottobre!G9+'Novembre '!G9+'Dicembre '!G9</f>
        <v>0</v>
      </c>
      <c r="C9" s="15">
        <f>+Gennaio!G9</f>
        <v>0</v>
      </c>
      <c r="D9" s="15">
        <f>+Febbraio!G9</f>
        <v>0</v>
      </c>
      <c r="E9" s="15">
        <f>+Marzo!G9</f>
        <v>0</v>
      </c>
      <c r="F9" s="15">
        <f>+Aprile!G9</f>
        <v>0</v>
      </c>
      <c r="G9" s="15">
        <f>+Maggio!G9</f>
        <v>0</v>
      </c>
      <c r="H9" s="15">
        <f>+Giugno!G9</f>
        <v>0</v>
      </c>
      <c r="I9" s="15">
        <f>+Luglio!G9</f>
        <v>0</v>
      </c>
      <c r="J9" s="15">
        <f>+Agosto!G9</f>
        <v>0</v>
      </c>
      <c r="K9" s="15">
        <f>+Settembre!G9</f>
        <v>0</v>
      </c>
      <c r="L9" s="15">
        <f>+Ottobre!G9</f>
        <v>0</v>
      </c>
      <c r="M9" s="15">
        <f>+'Novembre '!G9</f>
        <v>0</v>
      </c>
      <c r="N9" s="15">
        <f>+'Dicembre '!G9</f>
        <v>0</v>
      </c>
      <c r="O9" s="15"/>
      <c r="P9" s="15"/>
      <c r="Q9" s="33">
        <f>+P9/12</f>
        <v>0</v>
      </c>
      <c r="R9" s="33"/>
      <c r="S9" s="33">
        <f>+R9/12</f>
        <v>0</v>
      </c>
    </row>
    <row r="10" spans="1:18" s="2" customFormat="1" ht="12.75">
      <c r="A10" s="7" t="s">
        <v>3</v>
      </c>
      <c r="B10" s="12">
        <f>SUM(B4:B9)</f>
        <v>0</v>
      </c>
      <c r="C10" s="15">
        <f>SUM(C5:C9)</f>
        <v>0</v>
      </c>
      <c r="D10" s="15">
        <f aca="true" t="shared" si="0" ref="D10:N10">SUM(D5:D9)</f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/>
      <c r="P10" s="55">
        <f>SUM(P3:P9)</f>
        <v>39000</v>
      </c>
      <c r="Q10" s="2">
        <f>SUM(Q3:Q9)</f>
        <v>3000</v>
      </c>
      <c r="R10" s="33"/>
    </row>
    <row r="11" spans="1:19" ht="12.75">
      <c r="A11" s="6" t="s">
        <v>4</v>
      </c>
      <c r="B11" s="13"/>
      <c r="C11" t="s">
        <v>37</v>
      </c>
      <c r="D11" t="s">
        <v>38</v>
      </c>
      <c r="E11" t="s">
        <v>39</v>
      </c>
      <c r="F11" t="s">
        <v>40</v>
      </c>
      <c r="G11" t="s">
        <v>41</v>
      </c>
      <c r="H11" t="s">
        <v>42</v>
      </c>
      <c r="I11" t="s">
        <v>43</v>
      </c>
      <c r="J11" t="s">
        <v>44</v>
      </c>
      <c r="K11" t="s">
        <v>45</v>
      </c>
      <c r="L11" t="s">
        <v>46</v>
      </c>
      <c r="M11" t="s">
        <v>47</v>
      </c>
      <c r="N11" t="s">
        <v>48</v>
      </c>
      <c r="O11" s="11"/>
      <c r="P11" s="11"/>
      <c r="Q11" s="11"/>
      <c r="R11" s="11">
        <f>SUM(R5:R10)</f>
        <v>3000</v>
      </c>
      <c r="S11" s="11">
        <f>SUM(S5:S10)</f>
        <v>250</v>
      </c>
    </row>
    <row r="12" spans="1:19" s="16" customFormat="1" ht="12.75">
      <c r="A12" s="16" t="s">
        <v>5</v>
      </c>
      <c r="B12" s="12">
        <f>+Gennaio!G12+Febbraio!G12+Marzo!G12+Aprile!G12+Maggio!G12+Giugno!G12+Luglio!G12+Agosto!G12+Settembre!G12+Ottobre!G12+'Novembre '!G12+'Dicembre '!G12</f>
        <v>0</v>
      </c>
      <c r="C12" s="15">
        <f>+Gennaio!G12</f>
        <v>0</v>
      </c>
      <c r="D12" s="15">
        <f>+Febbraio!G12</f>
        <v>0</v>
      </c>
      <c r="E12" s="15">
        <f>+Marzo!G12</f>
        <v>0</v>
      </c>
      <c r="F12" s="15">
        <f>+Aprile!G12</f>
        <v>0</v>
      </c>
      <c r="G12" s="15">
        <f>+Maggio!G12</f>
        <v>0</v>
      </c>
      <c r="H12" s="15">
        <f>+Giugno!G12</f>
        <v>0</v>
      </c>
      <c r="I12" s="15">
        <f>+Luglio!G12</f>
        <v>0</v>
      </c>
      <c r="J12" s="15">
        <f>+Agosto!G12</f>
        <v>0</v>
      </c>
      <c r="K12" s="15">
        <f>+Settembre!G12</f>
        <v>0</v>
      </c>
      <c r="L12" s="15">
        <f>+Ottobre!G12</f>
        <v>0</v>
      </c>
      <c r="M12" s="15">
        <f>+'Novembre '!G12</f>
        <v>0</v>
      </c>
      <c r="N12" s="15">
        <f>+'Dicembre '!G12</f>
        <v>0</v>
      </c>
      <c r="O12" s="18"/>
      <c r="P12" s="18">
        <f>+Q12*12</f>
        <v>6000</v>
      </c>
      <c r="Q12" s="32">
        <v>500</v>
      </c>
      <c r="R12" s="32">
        <f>+P12*0.9</f>
        <v>5400</v>
      </c>
      <c r="S12" s="33">
        <f aca="true" t="shared" si="1" ref="S12:S44">+R12/12</f>
        <v>450</v>
      </c>
    </row>
    <row r="13" spans="1:19" s="16" customFormat="1" ht="12.75">
      <c r="A13" s="16" t="s">
        <v>61</v>
      </c>
      <c r="B13" s="12">
        <f>+Gennaio!G13+Febbraio!G13+Marzo!G13+Aprile!G13+Maggio!G13+Giugno!G13+Luglio!G13+Agosto!G13+Settembre!G13+Ottobre!G13+'Novembre '!G13+'Dicembre '!G13</f>
        <v>0</v>
      </c>
      <c r="C13" s="15">
        <f>+Gennaio!G13</f>
        <v>0</v>
      </c>
      <c r="D13" s="15">
        <f>+Febbraio!G13</f>
        <v>0</v>
      </c>
      <c r="E13" s="15">
        <f>+Marzo!G13</f>
        <v>0</v>
      </c>
      <c r="F13" s="15">
        <f>+Aprile!G13</f>
        <v>0</v>
      </c>
      <c r="G13" s="15">
        <f>+Maggio!G13</f>
        <v>0</v>
      </c>
      <c r="H13" s="15">
        <f>+Giugno!G13</f>
        <v>0</v>
      </c>
      <c r="I13" s="15">
        <f>+Luglio!G13</f>
        <v>0</v>
      </c>
      <c r="J13" s="15">
        <f>+Agosto!G13</f>
        <v>0</v>
      </c>
      <c r="K13" s="15">
        <f>+Settembre!G13</f>
        <v>0</v>
      </c>
      <c r="L13" s="15">
        <f>+Ottobre!G13</f>
        <v>0</v>
      </c>
      <c r="M13" s="15">
        <f>+'Novembre '!G13</f>
        <v>0</v>
      </c>
      <c r="N13" s="15">
        <f>+'Dicembre '!G13</f>
        <v>0</v>
      </c>
      <c r="O13" s="18"/>
      <c r="P13" s="18">
        <f aca="true" t="shared" si="2" ref="P13:P44">+Q13*12</f>
        <v>2400</v>
      </c>
      <c r="Q13" s="32">
        <v>200</v>
      </c>
      <c r="R13" s="32">
        <f aca="true" t="shared" si="3" ref="R13:R44">+P13*0.9</f>
        <v>2160</v>
      </c>
      <c r="S13" s="33"/>
    </row>
    <row r="14" spans="1:19" s="16" customFormat="1" ht="12.75">
      <c r="A14" s="16" t="s">
        <v>62</v>
      </c>
      <c r="B14" s="12">
        <f>+Gennaio!G14+Febbraio!G14+Marzo!G14+Aprile!G14+Maggio!G14+Giugno!G14+Luglio!G14+Agosto!G14+Settembre!G14+Ottobre!G14+'Novembre '!G14+'Dicembre '!G14</f>
        <v>100</v>
      </c>
      <c r="C14" s="15">
        <f>+Gennaio!G14</f>
        <v>0</v>
      </c>
      <c r="D14" s="15">
        <f>+Febbraio!G13</f>
        <v>0</v>
      </c>
      <c r="E14" s="15">
        <f>+Marzo!G13</f>
        <v>0</v>
      </c>
      <c r="F14" s="15">
        <f>+Aprile!G13</f>
        <v>0</v>
      </c>
      <c r="G14" s="15">
        <f>+Maggio!G13</f>
        <v>0</v>
      </c>
      <c r="H14" s="15">
        <f>+Giugno!G13</f>
        <v>0</v>
      </c>
      <c r="I14" s="15">
        <f>+Luglio!G13</f>
        <v>0</v>
      </c>
      <c r="J14" s="15">
        <f>+Agosto!G13</f>
        <v>0</v>
      </c>
      <c r="K14" s="15">
        <f>+Settembre!G13</f>
        <v>0</v>
      </c>
      <c r="L14" s="15">
        <f>+Ottobre!G13</f>
        <v>0</v>
      </c>
      <c r="M14" s="15">
        <f>+'Novembre '!G13</f>
        <v>0</v>
      </c>
      <c r="N14" s="15">
        <f>+'Dicembre '!G13</f>
        <v>0</v>
      </c>
      <c r="O14" s="18"/>
      <c r="P14" s="18">
        <f t="shared" si="2"/>
        <v>1800</v>
      </c>
      <c r="Q14" s="50">
        <v>150</v>
      </c>
      <c r="R14" s="32">
        <f t="shared" si="3"/>
        <v>1620</v>
      </c>
      <c r="S14" s="33">
        <f t="shared" si="1"/>
        <v>135</v>
      </c>
    </row>
    <row r="15" spans="1:19" s="16" customFormat="1" ht="12.75">
      <c r="A15" s="16" t="s">
        <v>19</v>
      </c>
      <c r="B15" s="12">
        <f>+Gennaio!G15+Febbraio!G15+Marzo!G15+Aprile!G15+Maggio!G15+Giugno!G15+Luglio!G15+Agosto!G15+Settembre!G15+Ottobre!G15+'Novembre '!G15+'Dicembre '!G15</f>
        <v>0</v>
      </c>
      <c r="C15" s="15">
        <f>+Gennaio!G15</f>
        <v>0</v>
      </c>
      <c r="D15" s="15">
        <f>+Febbraio!G15</f>
        <v>0</v>
      </c>
      <c r="E15" s="15">
        <f>+Marzo!G15</f>
        <v>0</v>
      </c>
      <c r="F15" s="15">
        <f>+Aprile!G15</f>
        <v>0</v>
      </c>
      <c r="G15" s="15">
        <f>+Maggio!G15</f>
        <v>0</v>
      </c>
      <c r="H15" s="15">
        <f>+Giugno!G15</f>
        <v>0</v>
      </c>
      <c r="I15" s="15">
        <f>+Luglio!G15</f>
        <v>0</v>
      </c>
      <c r="J15" s="15">
        <f>+Agosto!G15</f>
        <v>0</v>
      </c>
      <c r="K15" s="15">
        <f>+Settembre!G15</f>
        <v>0</v>
      </c>
      <c r="L15" s="15">
        <f>+Ottobre!G15</f>
        <v>0</v>
      </c>
      <c r="M15" s="15">
        <f>+'Novembre '!G15</f>
        <v>0</v>
      </c>
      <c r="N15" s="15">
        <f>+'Dicembre '!G15</f>
        <v>0</v>
      </c>
      <c r="O15" s="18"/>
      <c r="P15" s="18">
        <f t="shared" si="2"/>
        <v>600</v>
      </c>
      <c r="Q15" s="16">
        <v>50</v>
      </c>
      <c r="R15" s="32">
        <f t="shared" si="3"/>
        <v>540</v>
      </c>
      <c r="S15" s="33">
        <f t="shared" si="1"/>
        <v>45</v>
      </c>
    </row>
    <row r="16" spans="1:19" s="16" customFormat="1" ht="12.75">
      <c r="A16" s="16" t="s">
        <v>23</v>
      </c>
      <c r="B16" s="12">
        <f>+Gennaio!G16+Febbraio!G16+Marzo!G16+Aprile!G16+Maggio!G16+Giugno!G16+Luglio!G16+Agosto!G16+Settembre!G16+Ottobre!G16+'Novembre '!G16+'Dicembre '!G16</f>
        <v>0</v>
      </c>
      <c r="C16" s="15">
        <f>+Gennaio!G16</f>
        <v>0</v>
      </c>
      <c r="D16" s="15">
        <f>+Febbraio!G16</f>
        <v>0</v>
      </c>
      <c r="E16" s="15">
        <f>+Marzo!G16</f>
        <v>0</v>
      </c>
      <c r="F16" s="15">
        <f>+Aprile!G16</f>
        <v>0</v>
      </c>
      <c r="G16" s="15">
        <f>+Maggio!G16</f>
        <v>0</v>
      </c>
      <c r="H16" s="15">
        <f>+Giugno!G16</f>
        <v>0</v>
      </c>
      <c r="I16" s="15">
        <f>+Luglio!G16</f>
        <v>0</v>
      </c>
      <c r="J16" s="15">
        <f>+Agosto!G16</f>
        <v>0</v>
      </c>
      <c r="K16" s="15">
        <f>+Settembre!G16</f>
        <v>0</v>
      </c>
      <c r="L16" s="15">
        <f>+Ottobre!G16</f>
        <v>0</v>
      </c>
      <c r="M16" s="15">
        <f>+'Novembre '!G16</f>
        <v>0</v>
      </c>
      <c r="N16" s="15">
        <f>+'Dicembre '!G16</f>
        <v>0</v>
      </c>
      <c r="O16" s="18"/>
      <c r="P16" s="18">
        <f t="shared" si="2"/>
        <v>480</v>
      </c>
      <c r="Q16" s="60">
        <v>40</v>
      </c>
      <c r="R16" s="32">
        <f t="shared" si="3"/>
        <v>432</v>
      </c>
      <c r="S16" s="33">
        <f t="shared" si="1"/>
        <v>36</v>
      </c>
    </row>
    <row r="17" spans="1:19" s="16" customFormat="1" ht="12.75">
      <c r="A17" s="16" t="s">
        <v>26</v>
      </c>
      <c r="B17" s="12">
        <f>+Gennaio!G17+Febbraio!G17+Marzo!G17+Aprile!G17+Maggio!G17+Giugno!G17+Luglio!G17+Agosto!G17+Settembre!G17+Ottobre!G17+'Novembre '!G17+'Dicembre '!G17</f>
        <v>0</v>
      </c>
      <c r="C17" s="15">
        <f>+Gennaio!G17</f>
        <v>0</v>
      </c>
      <c r="D17" s="15">
        <f>+Febbraio!G17</f>
        <v>0</v>
      </c>
      <c r="E17" s="15">
        <f>+Marzo!G17</f>
        <v>0</v>
      </c>
      <c r="F17" s="15">
        <f>+Aprile!G17</f>
        <v>0</v>
      </c>
      <c r="G17" s="15">
        <f>+Maggio!G17</f>
        <v>0</v>
      </c>
      <c r="H17" s="15">
        <f>+Giugno!G17</f>
        <v>0</v>
      </c>
      <c r="I17" s="15">
        <f>+Luglio!G17</f>
        <v>0</v>
      </c>
      <c r="J17" s="15">
        <f>+Agosto!G17</f>
        <v>0</v>
      </c>
      <c r="K17" s="15">
        <f>+Settembre!G17</f>
        <v>0</v>
      </c>
      <c r="L17" s="15">
        <f>+Ottobre!G17</f>
        <v>0</v>
      </c>
      <c r="M17" s="15">
        <f>+'Novembre '!G17</f>
        <v>0</v>
      </c>
      <c r="N17" s="15">
        <f>+'Dicembre '!G17</f>
        <v>0</v>
      </c>
      <c r="O17" s="18"/>
      <c r="P17" s="18">
        <f t="shared" si="2"/>
        <v>1200</v>
      </c>
      <c r="Q17" s="60">
        <v>100</v>
      </c>
      <c r="R17" s="32">
        <f t="shared" si="3"/>
        <v>1080</v>
      </c>
      <c r="S17" s="33">
        <f t="shared" si="1"/>
        <v>90</v>
      </c>
    </row>
    <row r="18" spans="1:19" s="16" customFormat="1" ht="12.75">
      <c r="A18" s="16" t="s">
        <v>15</v>
      </c>
      <c r="B18" s="12">
        <f>+Gennaio!G18+Febbraio!G18+Marzo!G18+Aprile!G18+Maggio!G18+Giugno!G18+Luglio!G18+Agosto!G18+Settembre!G18+Ottobre!G18+'Novembre '!G18+'Dicembre '!G18</f>
        <v>0</v>
      </c>
      <c r="C18" s="15">
        <f>+Gennaio!G18</f>
        <v>0</v>
      </c>
      <c r="D18" s="15">
        <f>+Febbraio!G18</f>
        <v>0</v>
      </c>
      <c r="E18" s="15">
        <f>+Marzo!G18</f>
        <v>0</v>
      </c>
      <c r="F18" s="15">
        <f>+Aprile!G18</f>
        <v>0</v>
      </c>
      <c r="G18" s="15">
        <f>+Maggio!G18</f>
        <v>0</v>
      </c>
      <c r="H18" s="15">
        <f>+Giugno!G18</f>
        <v>0</v>
      </c>
      <c r="I18" s="15">
        <f>+Luglio!G18</f>
        <v>0</v>
      </c>
      <c r="J18" s="15">
        <f>+Agosto!G18</f>
        <v>0</v>
      </c>
      <c r="K18" s="15">
        <f>+Settembre!G18</f>
        <v>0</v>
      </c>
      <c r="L18" s="15">
        <f>+Ottobre!G18</f>
        <v>0</v>
      </c>
      <c r="M18" s="15">
        <f>+'Novembre '!G18</f>
        <v>0</v>
      </c>
      <c r="N18" s="15">
        <f>+'Dicembre '!G18</f>
        <v>0</v>
      </c>
      <c r="O18" s="18"/>
      <c r="P18" s="18">
        <f t="shared" si="2"/>
        <v>1800</v>
      </c>
      <c r="Q18" s="60">
        <v>150</v>
      </c>
      <c r="R18" s="32">
        <f t="shared" si="3"/>
        <v>1620</v>
      </c>
      <c r="S18" s="33">
        <f t="shared" si="1"/>
        <v>135</v>
      </c>
    </row>
    <row r="19" spans="1:19" s="16" customFormat="1" ht="12.75">
      <c r="A19" s="16" t="s">
        <v>16</v>
      </c>
      <c r="B19" s="12">
        <f>+Gennaio!G19+Febbraio!G19+Marzo!G19+Aprile!G19+Maggio!G19+Giugno!G19+Luglio!G19+Agosto!G19+Settembre!G19+Ottobre!G19+'Novembre '!G19+'Dicembre '!G19</f>
        <v>0</v>
      </c>
      <c r="C19" s="15">
        <f>+Gennaio!G19</f>
        <v>0</v>
      </c>
      <c r="D19" s="15">
        <f>+Febbraio!G19</f>
        <v>0</v>
      </c>
      <c r="E19" s="15">
        <f>+Marzo!G19</f>
        <v>0</v>
      </c>
      <c r="F19" s="15">
        <f>+Aprile!G19</f>
        <v>0</v>
      </c>
      <c r="G19" s="15">
        <f>+Maggio!G19</f>
        <v>0</v>
      </c>
      <c r="H19" s="15">
        <f>+Giugno!G19</f>
        <v>0</v>
      </c>
      <c r="I19" s="15">
        <f>+Luglio!G19</f>
        <v>0</v>
      </c>
      <c r="J19" s="15">
        <f>+Agosto!G19</f>
        <v>0</v>
      </c>
      <c r="K19" s="15">
        <f>+Settembre!G19</f>
        <v>0</v>
      </c>
      <c r="L19" s="15">
        <f>+Ottobre!G19</f>
        <v>0</v>
      </c>
      <c r="M19" s="15">
        <f>+'Novembre '!G19</f>
        <v>0</v>
      </c>
      <c r="N19" s="15">
        <f>+'Dicembre '!G19</f>
        <v>0</v>
      </c>
      <c r="O19" s="18"/>
      <c r="P19" s="18">
        <f t="shared" si="2"/>
        <v>600</v>
      </c>
      <c r="Q19" s="60">
        <v>50</v>
      </c>
      <c r="R19" s="32">
        <f t="shared" si="3"/>
        <v>540</v>
      </c>
      <c r="S19" s="33">
        <f t="shared" si="1"/>
        <v>45</v>
      </c>
    </row>
    <row r="20" spans="1:19" s="16" customFormat="1" ht="12.75">
      <c r="A20" s="16" t="s">
        <v>17</v>
      </c>
      <c r="B20" s="12">
        <f>+Gennaio!G20+Febbraio!G20+Marzo!G20+Aprile!G20+Maggio!G20+Giugno!G20+Luglio!G20+Agosto!G20+Settembre!G20+Ottobre!G20+'Novembre '!G20+'Dicembre '!G20</f>
        <v>0</v>
      </c>
      <c r="C20" s="15">
        <f>+Gennaio!G20</f>
        <v>0</v>
      </c>
      <c r="D20" s="15">
        <f>+Febbraio!G20</f>
        <v>0</v>
      </c>
      <c r="E20" s="15">
        <f>+Marzo!G20</f>
        <v>0</v>
      </c>
      <c r="F20" s="15">
        <f>+Aprile!G20</f>
        <v>0</v>
      </c>
      <c r="G20" s="15">
        <f>+Maggio!G20</f>
        <v>0</v>
      </c>
      <c r="H20" s="15">
        <f>+Giugno!G20</f>
        <v>0</v>
      </c>
      <c r="I20" s="15">
        <f>+Luglio!G20</f>
        <v>0</v>
      </c>
      <c r="J20" s="15">
        <f>+Agosto!G20</f>
        <v>0</v>
      </c>
      <c r="K20" s="15">
        <f>+Settembre!G20</f>
        <v>0</v>
      </c>
      <c r="L20" s="15">
        <f>+Ottobre!G20</f>
        <v>0</v>
      </c>
      <c r="M20" s="15">
        <f>+'Novembre '!G20</f>
        <v>0</v>
      </c>
      <c r="N20" s="15">
        <f>+'Dicembre '!G20</f>
        <v>0</v>
      </c>
      <c r="O20" s="18"/>
      <c r="P20" s="18">
        <f t="shared" si="2"/>
        <v>1200</v>
      </c>
      <c r="Q20" s="60">
        <v>100</v>
      </c>
      <c r="R20" s="32">
        <f t="shared" si="3"/>
        <v>1080</v>
      </c>
      <c r="S20" s="33">
        <f t="shared" si="1"/>
        <v>90</v>
      </c>
    </row>
    <row r="21" spans="1:19" s="16" customFormat="1" ht="12.75">
      <c r="A21" s="16" t="s">
        <v>18</v>
      </c>
      <c r="B21" s="12">
        <f>+Gennaio!G21+Febbraio!G21+Marzo!G21+Aprile!G21+Maggio!G21+Giugno!G21+Luglio!G21+Agosto!G21+Settembre!G21+Ottobre!G21+'Novembre '!G21+'Dicembre '!G21</f>
        <v>0</v>
      </c>
      <c r="C21" s="15">
        <f>+Gennaio!G21</f>
        <v>0</v>
      </c>
      <c r="D21" s="15">
        <f>+Febbraio!G21</f>
        <v>0</v>
      </c>
      <c r="E21" s="15">
        <f>+Marzo!G21</f>
        <v>0</v>
      </c>
      <c r="F21" s="15">
        <f>+Aprile!G21</f>
        <v>0</v>
      </c>
      <c r="G21" s="15">
        <f>+Maggio!G21</f>
        <v>0</v>
      </c>
      <c r="H21" s="15">
        <f>+Giugno!G21</f>
        <v>0</v>
      </c>
      <c r="I21" s="15">
        <f>+Luglio!G21</f>
        <v>0</v>
      </c>
      <c r="J21" s="15">
        <f>+Agosto!G21</f>
        <v>0</v>
      </c>
      <c r="K21" s="15">
        <f>+Settembre!G21</f>
        <v>0</v>
      </c>
      <c r="L21" s="15">
        <f>+Ottobre!G21</f>
        <v>0</v>
      </c>
      <c r="M21" s="15">
        <f>+'Novembre '!G21</f>
        <v>0</v>
      </c>
      <c r="N21" s="15">
        <f>+'Dicembre '!G21</f>
        <v>0</v>
      </c>
      <c r="O21" s="18"/>
      <c r="P21" s="18">
        <f t="shared" si="2"/>
        <v>600</v>
      </c>
      <c r="Q21" s="60">
        <v>50</v>
      </c>
      <c r="R21" s="32">
        <f t="shared" si="3"/>
        <v>540</v>
      </c>
      <c r="S21" s="33">
        <f t="shared" si="1"/>
        <v>45</v>
      </c>
    </row>
    <row r="22" spans="1:19" s="16" customFormat="1" ht="12.75">
      <c r="A22" s="16" t="s">
        <v>20</v>
      </c>
      <c r="B22" s="12">
        <f>+Gennaio!G22+Febbraio!G22+Marzo!G22+Aprile!G22+Maggio!G22+Giugno!G22+Luglio!G22+Agosto!G22+Settembre!G22+Ottobre!G22+'Novembre '!G22+'Dicembre '!G22</f>
        <v>0</v>
      </c>
      <c r="C22" s="15">
        <f>+Gennaio!G22</f>
        <v>0</v>
      </c>
      <c r="D22" s="15">
        <f>+Febbraio!G22</f>
        <v>0</v>
      </c>
      <c r="E22" s="15">
        <f>+Marzo!G22</f>
        <v>0</v>
      </c>
      <c r="F22" s="15">
        <f>+Aprile!G22</f>
        <v>0</v>
      </c>
      <c r="G22" s="15">
        <f>+Maggio!G22</f>
        <v>0</v>
      </c>
      <c r="H22" s="15">
        <f>+Giugno!G22</f>
        <v>0</v>
      </c>
      <c r="I22" s="15">
        <f>+Luglio!G22</f>
        <v>0</v>
      </c>
      <c r="J22" s="15">
        <f>+Agosto!G22</f>
        <v>0</v>
      </c>
      <c r="K22" s="15">
        <f>+Settembre!G22</f>
        <v>0</v>
      </c>
      <c r="L22" s="15">
        <f>+Ottobre!G22</f>
        <v>0</v>
      </c>
      <c r="M22" s="15">
        <f>+'Novembre '!G22</f>
        <v>0</v>
      </c>
      <c r="N22" s="15">
        <f>+'Dicembre '!G22</f>
        <v>0</v>
      </c>
      <c r="O22" s="18"/>
      <c r="P22" s="18">
        <f t="shared" si="2"/>
        <v>2400</v>
      </c>
      <c r="Q22" s="60">
        <v>200</v>
      </c>
      <c r="R22" s="32">
        <f t="shared" si="3"/>
        <v>2160</v>
      </c>
      <c r="S22" s="33">
        <f t="shared" si="1"/>
        <v>180</v>
      </c>
    </row>
    <row r="23" spans="1:19" s="22" customFormat="1" ht="12.75">
      <c r="A23" s="16" t="s">
        <v>21</v>
      </c>
      <c r="B23" s="12">
        <f>+Gennaio!G23+Febbraio!G23+Marzo!G23+Aprile!G23+Maggio!G23+Giugno!G23+Luglio!G23+Agosto!G23+Settembre!G23+Ottobre!G23+'Novembre '!G23+'Dicembre '!G23</f>
        <v>0</v>
      </c>
      <c r="C23" s="15">
        <f>+Gennaio!G23</f>
        <v>0</v>
      </c>
      <c r="D23" s="15">
        <f>+Febbraio!G23</f>
        <v>0</v>
      </c>
      <c r="E23" s="15">
        <f>+Marzo!G23</f>
        <v>0</v>
      </c>
      <c r="F23" s="15">
        <f>+Aprile!G23</f>
        <v>0</v>
      </c>
      <c r="G23" s="15">
        <f>+Maggio!G23</f>
        <v>0</v>
      </c>
      <c r="H23" s="15">
        <f>+Giugno!G23</f>
        <v>0</v>
      </c>
      <c r="I23" s="15">
        <f>+Luglio!G23</f>
        <v>0</v>
      </c>
      <c r="J23" s="15">
        <f>+Agosto!G23</f>
        <v>0</v>
      </c>
      <c r="K23" s="15">
        <f>+Settembre!G23</f>
        <v>0</v>
      </c>
      <c r="L23" s="15">
        <f>+Ottobre!G23</f>
        <v>0</v>
      </c>
      <c r="M23" s="15">
        <f>+'Novembre '!G23</f>
        <v>0</v>
      </c>
      <c r="N23" s="15">
        <f>+'Dicembre '!G23</f>
        <v>0</v>
      </c>
      <c r="O23" s="21"/>
      <c r="P23" s="18">
        <f t="shared" si="2"/>
        <v>840</v>
      </c>
      <c r="Q23" s="60">
        <v>70</v>
      </c>
      <c r="R23" s="32">
        <f t="shared" si="3"/>
        <v>756</v>
      </c>
      <c r="S23" s="33">
        <f t="shared" si="1"/>
        <v>63</v>
      </c>
    </row>
    <row r="24" spans="1:19" s="16" customFormat="1" ht="12.75">
      <c r="A24" s="16" t="s">
        <v>22</v>
      </c>
      <c r="B24" s="12">
        <f>+Gennaio!G24+Febbraio!G24+Marzo!G24+Aprile!G24+Maggio!G24+Giugno!G24+Luglio!G24+Agosto!G24+Settembre!G24+Ottobre!G24+'Novembre '!G24+'Dicembre '!G24</f>
        <v>0</v>
      </c>
      <c r="C24" s="15">
        <f>+Gennaio!G24</f>
        <v>0</v>
      </c>
      <c r="D24" s="15">
        <f>+Febbraio!G24</f>
        <v>0</v>
      </c>
      <c r="E24" s="15">
        <f>+Marzo!G24</f>
        <v>0</v>
      </c>
      <c r="F24" s="15">
        <f>+Aprile!G24</f>
        <v>0</v>
      </c>
      <c r="G24" s="15">
        <f>+Maggio!G24</f>
        <v>0</v>
      </c>
      <c r="H24" s="15">
        <f>+Giugno!G24</f>
        <v>0</v>
      </c>
      <c r="I24" s="15">
        <f>+Luglio!G24</f>
        <v>0</v>
      </c>
      <c r="J24" s="15">
        <f>+Agosto!G24</f>
        <v>0</v>
      </c>
      <c r="K24" s="15">
        <f>+Settembre!G24</f>
        <v>0</v>
      </c>
      <c r="L24" s="15">
        <f>+Ottobre!G24</f>
        <v>0</v>
      </c>
      <c r="M24" s="15">
        <f>+'Novembre '!G24</f>
        <v>0</v>
      </c>
      <c r="N24" s="15">
        <f>+'Dicembre '!G24</f>
        <v>0</v>
      </c>
      <c r="O24" s="18"/>
      <c r="P24" s="18">
        <f t="shared" si="2"/>
        <v>2400</v>
      </c>
      <c r="Q24" s="60">
        <v>200</v>
      </c>
      <c r="R24" s="32">
        <f t="shared" si="3"/>
        <v>2160</v>
      </c>
      <c r="S24" s="33">
        <f t="shared" si="1"/>
        <v>180</v>
      </c>
    </row>
    <row r="25" spans="1:19" s="16" customFormat="1" ht="12.75">
      <c r="A25" s="16" t="s">
        <v>24</v>
      </c>
      <c r="B25" s="12">
        <f>+Gennaio!G25+Febbraio!G25+Marzo!G25+Aprile!G25+Maggio!G25+Giugno!G25+Luglio!G25+Agosto!G25+Settembre!G25+Ottobre!G25+'Novembre '!G25+'Dicembre '!G25</f>
        <v>0</v>
      </c>
      <c r="C25" s="15">
        <f>+Gennaio!G25</f>
        <v>0</v>
      </c>
      <c r="D25" s="15">
        <f>+Febbraio!G25</f>
        <v>0</v>
      </c>
      <c r="E25" s="15">
        <f>+Marzo!G25</f>
        <v>0</v>
      </c>
      <c r="F25" s="15">
        <f>+Aprile!G25</f>
        <v>0</v>
      </c>
      <c r="G25" s="15">
        <f>+Maggio!G25</f>
        <v>0</v>
      </c>
      <c r="H25" s="15">
        <f>+Giugno!G25</f>
        <v>0</v>
      </c>
      <c r="I25" s="15">
        <f>+Luglio!G25</f>
        <v>0</v>
      </c>
      <c r="J25" s="15">
        <f>+Agosto!G25</f>
        <v>0</v>
      </c>
      <c r="K25" s="15">
        <f>+Settembre!G25</f>
        <v>0</v>
      </c>
      <c r="L25" s="15">
        <f>+Ottobre!G25</f>
        <v>0</v>
      </c>
      <c r="M25" s="15">
        <f>+'Novembre '!G25</f>
        <v>0</v>
      </c>
      <c r="N25" s="15">
        <f>+'Dicembre '!G25</f>
        <v>0</v>
      </c>
      <c r="O25" s="18"/>
      <c r="P25" s="18">
        <f t="shared" si="2"/>
        <v>960</v>
      </c>
      <c r="Q25" s="60">
        <v>80</v>
      </c>
      <c r="R25" s="32">
        <f t="shared" si="3"/>
        <v>864</v>
      </c>
      <c r="S25" s="33">
        <f t="shared" si="1"/>
        <v>72</v>
      </c>
    </row>
    <row r="26" spans="1:19" s="16" customFormat="1" ht="12.75">
      <c r="A26" s="16" t="s">
        <v>25</v>
      </c>
      <c r="B26" s="12">
        <f>+Gennaio!G26+Febbraio!G26+Marzo!G26+Aprile!G26+Maggio!G26+Giugno!G26+Luglio!G26+Agosto!G26+Settembre!G26+Ottobre!G26+'Novembre '!G26+'Dicembre '!G26</f>
        <v>0</v>
      </c>
      <c r="C26" s="15">
        <f>+Gennaio!G26</f>
        <v>0</v>
      </c>
      <c r="D26" s="15">
        <f>+Febbraio!G26</f>
        <v>0</v>
      </c>
      <c r="E26" s="15">
        <f>+Marzo!G26</f>
        <v>0</v>
      </c>
      <c r="F26" s="15">
        <f>+Aprile!G26</f>
        <v>0</v>
      </c>
      <c r="G26" s="15">
        <f>+Maggio!G26</f>
        <v>0</v>
      </c>
      <c r="H26" s="15">
        <f>+Giugno!G26</f>
        <v>0</v>
      </c>
      <c r="I26" s="15">
        <f>+Luglio!G26</f>
        <v>0</v>
      </c>
      <c r="J26" s="15">
        <f>+Agosto!G26</f>
        <v>0</v>
      </c>
      <c r="K26" s="15">
        <f>+Settembre!G26</f>
        <v>0</v>
      </c>
      <c r="L26" s="15">
        <f>+Ottobre!G26</f>
        <v>0</v>
      </c>
      <c r="M26" s="15">
        <f>+'Novembre '!G26</f>
        <v>0</v>
      </c>
      <c r="N26" s="15">
        <f>+'Dicembre '!G26</f>
        <v>0</v>
      </c>
      <c r="O26" s="18"/>
      <c r="P26" s="18">
        <f t="shared" si="2"/>
        <v>600</v>
      </c>
      <c r="Q26" s="60">
        <v>50</v>
      </c>
      <c r="R26" s="32">
        <f t="shared" si="3"/>
        <v>540</v>
      </c>
      <c r="S26" s="33">
        <f t="shared" si="1"/>
        <v>45</v>
      </c>
    </row>
    <row r="27" spans="1:19" s="16" customFormat="1" ht="12.75">
      <c r="A27" s="16" t="s">
        <v>27</v>
      </c>
      <c r="B27" s="12">
        <f>+Gennaio!G27+Febbraio!G27+Marzo!G27+Aprile!G27+Maggio!G27+Giugno!G27+Luglio!G27+Agosto!G27+Settembre!G27+Ottobre!G27+'Novembre '!G27+'Dicembre '!G27</f>
        <v>0</v>
      </c>
      <c r="C27" s="15">
        <f>+Gennaio!G27</f>
        <v>0</v>
      </c>
      <c r="D27" s="15">
        <f>+Febbraio!G27</f>
        <v>0</v>
      </c>
      <c r="E27" s="15">
        <f>+Marzo!G27</f>
        <v>0</v>
      </c>
      <c r="F27" s="15">
        <f>+Aprile!G27</f>
        <v>0</v>
      </c>
      <c r="G27" s="15">
        <f>+Maggio!G27</f>
        <v>0</v>
      </c>
      <c r="H27" s="15">
        <f>+Giugno!G27</f>
        <v>0</v>
      </c>
      <c r="I27" s="15">
        <f>+Luglio!G27</f>
        <v>0</v>
      </c>
      <c r="J27" s="15">
        <f>+Agosto!G27</f>
        <v>0</v>
      </c>
      <c r="K27" s="15">
        <f>+Settembre!G27</f>
        <v>0</v>
      </c>
      <c r="L27" s="15">
        <f>+Ottobre!G27</f>
        <v>0</v>
      </c>
      <c r="M27" s="15">
        <f>+'Novembre '!G27</f>
        <v>0</v>
      </c>
      <c r="N27" s="15">
        <f>+'Dicembre '!G27</f>
        <v>0</v>
      </c>
      <c r="O27" s="18"/>
      <c r="P27" s="18">
        <f t="shared" si="2"/>
        <v>360</v>
      </c>
      <c r="Q27" s="60">
        <v>30</v>
      </c>
      <c r="R27" s="32">
        <f t="shared" si="3"/>
        <v>324</v>
      </c>
      <c r="S27" s="33">
        <f t="shared" si="1"/>
        <v>27</v>
      </c>
    </row>
    <row r="28" spans="1:19" s="16" customFormat="1" ht="12.75">
      <c r="A28" s="16" t="s">
        <v>28</v>
      </c>
      <c r="B28" s="12">
        <f>+Gennaio!G28+Febbraio!G28+Marzo!G28+Aprile!G28+Maggio!G28+Giugno!G28+Luglio!G28+Agosto!G28+Settembre!G28+Ottobre!G28+'Novembre '!G28+'Dicembre '!G28</f>
        <v>0</v>
      </c>
      <c r="C28" s="15">
        <f>+Gennaio!G28</f>
        <v>0</v>
      </c>
      <c r="D28" s="15">
        <f>+Febbraio!G28</f>
        <v>0</v>
      </c>
      <c r="E28" s="15">
        <f>+Marzo!G28</f>
        <v>0</v>
      </c>
      <c r="F28" s="15">
        <f>+Aprile!G28</f>
        <v>0</v>
      </c>
      <c r="G28" s="15">
        <f>+Maggio!G28</f>
        <v>0</v>
      </c>
      <c r="H28" s="15">
        <f>+Giugno!G28</f>
        <v>0</v>
      </c>
      <c r="I28" s="15">
        <f>+Luglio!G28</f>
        <v>0</v>
      </c>
      <c r="J28" s="15">
        <f>+Agosto!G28</f>
        <v>0</v>
      </c>
      <c r="K28" s="15">
        <f>+Settembre!G28</f>
        <v>0</v>
      </c>
      <c r="L28" s="15">
        <f>+Ottobre!G28</f>
        <v>0</v>
      </c>
      <c r="M28" s="15">
        <f>+'Novembre '!G28</f>
        <v>0</v>
      </c>
      <c r="N28" s="15">
        <f>+'Dicembre '!G28</f>
        <v>0</v>
      </c>
      <c r="O28" s="18"/>
      <c r="P28" s="18">
        <f t="shared" si="2"/>
        <v>2400</v>
      </c>
      <c r="Q28" s="60">
        <v>200</v>
      </c>
      <c r="R28" s="32">
        <f t="shared" si="3"/>
        <v>2160</v>
      </c>
      <c r="S28" s="33">
        <f t="shared" si="1"/>
        <v>180</v>
      </c>
    </row>
    <row r="29" spans="1:19" s="16" customFormat="1" ht="12.75">
      <c r="A29" s="16" t="s">
        <v>56</v>
      </c>
      <c r="B29" s="12">
        <f>+Gennaio!G29+Febbraio!G29+Marzo!G29+Aprile!G29+Maggio!G29+Giugno!G29+Luglio!G29+Agosto!G29+Settembre!G29+Ottobre!G29+'Novembre '!G29+'Dicembre '!G29</f>
        <v>0</v>
      </c>
      <c r="C29" s="15">
        <f>+Gennaio!G29</f>
        <v>0</v>
      </c>
      <c r="D29" s="15">
        <f>+Febbraio!G29</f>
        <v>0</v>
      </c>
      <c r="E29" s="15">
        <f>+Marzo!G29</f>
        <v>0</v>
      </c>
      <c r="F29" s="15">
        <f>+Aprile!G29</f>
        <v>0</v>
      </c>
      <c r="G29" s="15">
        <f>+Maggio!G29</f>
        <v>0</v>
      </c>
      <c r="H29" s="15">
        <f>+Giugno!G29</f>
        <v>0</v>
      </c>
      <c r="I29" s="15">
        <f>+Luglio!G29</f>
        <v>0</v>
      </c>
      <c r="J29" s="15">
        <f>+Agosto!G29</f>
        <v>0</v>
      </c>
      <c r="K29" s="15">
        <f>+Settembre!G29</f>
        <v>0</v>
      </c>
      <c r="L29" s="15">
        <f>+Ottobre!G29</f>
        <v>0</v>
      </c>
      <c r="M29" s="15">
        <f>+'Novembre '!G29</f>
        <v>0</v>
      </c>
      <c r="N29" s="15">
        <f>+'Dicembre '!G29</f>
        <v>0</v>
      </c>
      <c r="O29" s="18"/>
      <c r="P29" s="18">
        <f t="shared" si="2"/>
        <v>360</v>
      </c>
      <c r="Q29" s="60">
        <v>30</v>
      </c>
      <c r="R29" s="32">
        <f t="shared" si="3"/>
        <v>324</v>
      </c>
      <c r="S29" s="33">
        <f t="shared" si="1"/>
        <v>27</v>
      </c>
    </row>
    <row r="30" spans="1:19" s="16" customFormat="1" ht="12.75">
      <c r="A30" s="16" t="s">
        <v>29</v>
      </c>
      <c r="B30" s="12">
        <f>+Gennaio!G30+Febbraio!G30+Marzo!G30+Aprile!G30+Maggio!G30+Giugno!G30+Luglio!G30+Agosto!G30+Settembre!G30+Ottobre!G30+'Novembre '!G30+'Dicembre '!G30</f>
        <v>0</v>
      </c>
      <c r="C30" s="15">
        <f>+Gennaio!G30</f>
        <v>0</v>
      </c>
      <c r="D30" s="15">
        <f>+Febbraio!G30</f>
        <v>0</v>
      </c>
      <c r="E30" s="15">
        <f>+Marzo!G30</f>
        <v>0</v>
      </c>
      <c r="F30" s="15">
        <f>+Aprile!G30</f>
        <v>0</v>
      </c>
      <c r="G30" s="15">
        <f>+Maggio!G30</f>
        <v>0</v>
      </c>
      <c r="H30" s="15">
        <f>+Giugno!G30</f>
        <v>0</v>
      </c>
      <c r="I30" s="15">
        <f>+Luglio!G30</f>
        <v>0</v>
      </c>
      <c r="J30" s="15">
        <f>+Agosto!G30</f>
        <v>0</v>
      </c>
      <c r="K30" s="15">
        <f>+Settembre!G30</f>
        <v>0</v>
      </c>
      <c r="L30" s="15">
        <f>+Ottobre!G29</f>
        <v>0</v>
      </c>
      <c r="M30" s="15">
        <f>+'Novembre '!G30</f>
        <v>0</v>
      </c>
      <c r="N30" s="15">
        <f>+'Dicembre '!G30</f>
        <v>0</v>
      </c>
      <c r="O30" s="18"/>
      <c r="P30" s="18">
        <f t="shared" si="2"/>
        <v>600</v>
      </c>
      <c r="Q30" s="60">
        <v>50</v>
      </c>
      <c r="R30" s="32">
        <f t="shared" si="3"/>
        <v>540</v>
      </c>
      <c r="S30" s="33">
        <f t="shared" si="1"/>
        <v>45</v>
      </c>
    </row>
    <row r="31" spans="1:19" s="16" customFormat="1" ht="12.75">
      <c r="A31" s="16" t="s">
        <v>30</v>
      </c>
      <c r="B31" s="12">
        <f>+Gennaio!G31+Febbraio!G31+Marzo!G31+Aprile!G31+Maggio!G31+Giugno!G31+Luglio!G31+Agosto!G31+Settembre!G31+Ottobre!G31+'Novembre '!G31+'Dicembre '!G31</f>
        <v>0</v>
      </c>
      <c r="C31" s="15">
        <f>+Gennaio!G31</f>
        <v>0</v>
      </c>
      <c r="D31" s="15">
        <f>+Febbraio!G31</f>
        <v>0</v>
      </c>
      <c r="E31" s="15">
        <f>+Marzo!G31</f>
        <v>0</v>
      </c>
      <c r="F31" s="15">
        <f>+Aprile!G31</f>
        <v>0</v>
      </c>
      <c r="G31" s="15">
        <f>+Maggio!G31</f>
        <v>0</v>
      </c>
      <c r="H31" s="15">
        <f>+Giugno!G31</f>
        <v>0</v>
      </c>
      <c r="I31" s="15">
        <f>+Luglio!G31</f>
        <v>0</v>
      </c>
      <c r="J31" s="15">
        <f>+Agosto!G31</f>
        <v>0</v>
      </c>
      <c r="K31" s="15">
        <f>+Settembre!G31</f>
        <v>0</v>
      </c>
      <c r="L31" s="15">
        <f>+Ottobre!G30</f>
        <v>0</v>
      </c>
      <c r="M31" s="15">
        <f>+'Novembre '!G31</f>
        <v>0</v>
      </c>
      <c r="N31" s="15">
        <f>+'Dicembre '!G31</f>
        <v>0</v>
      </c>
      <c r="O31" s="18"/>
      <c r="P31" s="18">
        <f t="shared" si="2"/>
        <v>240</v>
      </c>
      <c r="Q31" s="60">
        <v>20</v>
      </c>
      <c r="R31" s="32">
        <f t="shared" si="3"/>
        <v>216</v>
      </c>
      <c r="S31" s="33">
        <f t="shared" si="1"/>
        <v>18</v>
      </c>
    </row>
    <row r="32" spans="1:19" s="16" customFormat="1" ht="12.75">
      <c r="A32" s="16" t="s">
        <v>31</v>
      </c>
      <c r="B32" s="12">
        <f>+Gennaio!G32+Febbraio!G32+Marzo!G32+Aprile!G32+Maggio!G32+Giugno!G32+Luglio!G32+Agosto!G32+Settembre!G32+Ottobre!G32+'Novembre '!G32+'Dicembre '!G32</f>
        <v>0</v>
      </c>
      <c r="C32" s="15">
        <f>+Gennaio!G32</f>
        <v>0</v>
      </c>
      <c r="D32" s="15">
        <f>+Febbraio!G32</f>
        <v>0</v>
      </c>
      <c r="E32" s="15">
        <f>+Marzo!G32</f>
        <v>0</v>
      </c>
      <c r="F32" s="15">
        <f>+Aprile!G32</f>
        <v>0</v>
      </c>
      <c r="G32" s="15">
        <f>+Maggio!G32</f>
        <v>0</v>
      </c>
      <c r="H32" s="15">
        <f>+Giugno!G32</f>
        <v>0</v>
      </c>
      <c r="I32" s="15">
        <f>+Luglio!G32</f>
        <v>0</v>
      </c>
      <c r="J32" s="15">
        <f>+Agosto!G32</f>
        <v>0</v>
      </c>
      <c r="K32" s="15">
        <f>+Settembre!G32</f>
        <v>0</v>
      </c>
      <c r="L32" s="15">
        <f>+Ottobre!G42</f>
        <v>0</v>
      </c>
      <c r="M32" s="15">
        <f>+'Novembre '!G32</f>
        <v>0</v>
      </c>
      <c r="N32" s="15">
        <f>+'Dicembre '!G32</f>
        <v>0</v>
      </c>
      <c r="O32" s="18"/>
      <c r="P32" s="18">
        <f t="shared" si="2"/>
        <v>1440</v>
      </c>
      <c r="Q32" s="60">
        <v>120</v>
      </c>
      <c r="R32" s="32">
        <f t="shared" si="3"/>
        <v>1296</v>
      </c>
      <c r="S32" s="33">
        <f t="shared" si="1"/>
        <v>108</v>
      </c>
    </row>
    <row r="33" spans="1:19" s="16" customFormat="1" ht="12.75">
      <c r="A33" s="16" t="s">
        <v>32</v>
      </c>
      <c r="B33" s="12">
        <f>+Gennaio!G33+Febbraio!G33+Marzo!G33+Aprile!G33+Maggio!G33+Giugno!G33+Luglio!G33+Agosto!G33+Settembre!G33+Ottobre!G33+'Novembre '!G33+'Dicembre '!G33</f>
        <v>0</v>
      </c>
      <c r="C33" s="15">
        <f>+Gennaio!G33</f>
        <v>0</v>
      </c>
      <c r="D33" s="15">
        <f>+Febbraio!G33</f>
        <v>0</v>
      </c>
      <c r="E33" s="15">
        <f>+Marzo!G33</f>
        <v>0</v>
      </c>
      <c r="F33" s="15">
        <f>+Aprile!G33</f>
        <v>0</v>
      </c>
      <c r="G33" s="15">
        <f>+Maggio!G33</f>
        <v>0</v>
      </c>
      <c r="H33" s="15">
        <f>+Giugno!G33</f>
        <v>0</v>
      </c>
      <c r="I33" s="15">
        <f>+Luglio!G33</f>
        <v>0</v>
      </c>
      <c r="J33" s="15">
        <f>+Agosto!G33</f>
        <v>0</v>
      </c>
      <c r="K33" s="15">
        <f>+Settembre!G33</f>
        <v>0</v>
      </c>
      <c r="L33" s="15">
        <f>+Ottobre!G43</f>
        <v>0</v>
      </c>
      <c r="M33" s="15">
        <f>+'Novembre '!G33</f>
        <v>0</v>
      </c>
      <c r="N33" s="15">
        <f>+'Dicembre '!G33</f>
        <v>0</v>
      </c>
      <c r="O33" s="18"/>
      <c r="P33" s="18">
        <f t="shared" si="2"/>
        <v>3600</v>
      </c>
      <c r="Q33" s="60">
        <v>300</v>
      </c>
      <c r="R33" s="32">
        <f t="shared" si="3"/>
        <v>3240</v>
      </c>
      <c r="S33" s="33">
        <f t="shared" si="1"/>
        <v>270</v>
      </c>
    </row>
    <row r="34" spans="1:19" s="16" customFormat="1" ht="12.75">
      <c r="A34" s="16" t="s">
        <v>53</v>
      </c>
      <c r="B34" s="12">
        <f>+Gennaio!G34+Febbraio!G34+Marzo!G34+Aprile!G34+Maggio!G34+Giugno!G34+Luglio!G34+Agosto!G34+Settembre!G34+Ottobre!G34+'Novembre '!G34+'Dicembre '!G34</f>
        <v>0</v>
      </c>
      <c r="C34" s="15">
        <f>+Gennaio!G34</f>
        <v>0</v>
      </c>
      <c r="D34" s="15">
        <f>+Febbraio!G34</f>
        <v>0</v>
      </c>
      <c r="E34" s="15">
        <f>+Marzo!G34</f>
        <v>0</v>
      </c>
      <c r="F34" s="15">
        <f>+Aprile!G34</f>
        <v>0</v>
      </c>
      <c r="G34" s="15">
        <f>+Maggio!G34</f>
        <v>0</v>
      </c>
      <c r="H34" s="15">
        <f>+Giugno!G34</f>
        <v>0</v>
      </c>
      <c r="I34" s="15">
        <f>+Luglio!G34</f>
        <v>0</v>
      </c>
      <c r="J34" s="15">
        <f>+Agosto!G34</f>
        <v>0</v>
      </c>
      <c r="K34" s="15">
        <f>+Settembre!G34</f>
        <v>0</v>
      </c>
      <c r="L34" s="15">
        <f>+Ottobre!G43</f>
        <v>0</v>
      </c>
      <c r="M34" s="15">
        <f>+'Novembre '!G34</f>
        <v>0</v>
      </c>
      <c r="N34" s="15">
        <f>+'Dicembre '!G34</f>
        <v>0</v>
      </c>
      <c r="O34" s="18"/>
      <c r="P34" s="18">
        <f t="shared" si="2"/>
        <v>600</v>
      </c>
      <c r="Q34" s="60">
        <v>50</v>
      </c>
      <c r="R34" s="32">
        <f t="shared" si="3"/>
        <v>540</v>
      </c>
      <c r="S34" s="33">
        <f t="shared" si="1"/>
        <v>45</v>
      </c>
    </row>
    <row r="35" spans="1:19" s="16" customFormat="1" ht="12.75">
      <c r="A35" s="16" t="s">
        <v>33</v>
      </c>
      <c r="B35" s="12">
        <f>+Gennaio!G35+Febbraio!G35+Marzo!G35+Aprile!G35+Maggio!G35+Giugno!G35+Luglio!G35+Agosto!G35+Settembre!G35+Ottobre!G35+'Novembre '!G35+'Dicembre '!G35</f>
        <v>0</v>
      </c>
      <c r="C35" s="15">
        <f>+Gennaio!G35</f>
        <v>0</v>
      </c>
      <c r="D35" s="15">
        <f>+Febbraio!G35</f>
        <v>0</v>
      </c>
      <c r="E35" s="15">
        <f>+Marzo!G35</f>
        <v>0</v>
      </c>
      <c r="F35" s="15">
        <f>+Aprile!G35</f>
        <v>0</v>
      </c>
      <c r="G35" s="15">
        <f>+Maggio!G35</f>
        <v>0</v>
      </c>
      <c r="H35" s="15">
        <f>+Giugno!G35</f>
        <v>0</v>
      </c>
      <c r="I35" s="15">
        <f>+Luglio!G35</f>
        <v>0</v>
      </c>
      <c r="J35" s="15">
        <f>+Agosto!G35</f>
        <v>0</v>
      </c>
      <c r="K35" s="15">
        <f>+Settembre!G35</f>
        <v>0</v>
      </c>
      <c r="L35" s="15">
        <f>+Ottobre!G44</f>
        <v>0</v>
      </c>
      <c r="M35" s="15">
        <f>+'Novembre '!G35</f>
        <v>0</v>
      </c>
      <c r="N35" s="15">
        <f>+'Dicembre '!G35</f>
        <v>0</v>
      </c>
      <c r="O35" s="18"/>
      <c r="P35" s="18">
        <f t="shared" si="2"/>
        <v>600</v>
      </c>
      <c r="Q35" s="60">
        <v>50</v>
      </c>
      <c r="R35" s="32">
        <f t="shared" si="3"/>
        <v>540</v>
      </c>
      <c r="S35" s="33">
        <f t="shared" si="1"/>
        <v>45</v>
      </c>
    </row>
    <row r="36" spans="1:19" s="16" customFormat="1" ht="12.75">
      <c r="A36" s="16" t="s">
        <v>34</v>
      </c>
      <c r="B36" s="12">
        <f>+Gennaio!G36+Febbraio!G36+Marzo!G36+Aprile!G36+Maggio!G36+Giugno!G36+Luglio!G36+Agosto!G36+Settembre!G36+Ottobre!G36+'Novembre '!G36+'Dicembre '!G36</f>
        <v>0</v>
      </c>
      <c r="C36" s="15">
        <f>+Gennaio!G36</f>
        <v>0</v>
      </c>
      <c r="D36" s="15">
        <f>+Febbraio!G36</f>
        <v>0</v>
      </c>
      <c r="E36" s="15">
        <f>+Marzo!G36</f>
        <v>0</v>
      </c>
      <c r="F36" s="15">
        <f>+Aprile!G36</f>
        <v>0</v>
      </c>
      <c r="G36" s="15">
        <f>+Maggio!G36</f>
        <v>0</v>
      </c>
      <c r="H36" s="15">
        <f>+Giugno!G36</f>
        <v>0</v>
      </c>
      <c r="I36" s="15">
        <f>+Luglio!G36</f>
        <v>0</v>
      </c>
      <c r="J36" s="15">
        <f>+Agosto!G36</f>
        <v>0</v>
      </c>
      <c r="K36" s="15">
        <f>+Settembre!G36</f>
        <v>0</v>
      </c>
      <c r="L36" s="15">
        <f>+Ottobre!G35</f>
        <v>0</v>
      </c>
      <c r="M36" s="15">
        <f>+'Novembre '!G36</f>
        <v>0</v>
      </c>
      <c r="N36" s="15">
        <f>+'Dicembre '!G36</f>
        <v>0</v>
      </c>
      <c r="O36" s="18"/>
      <c r="P36" s="18">
        <f t="shared" si="2"/>
        <v>720</v>
      </c>
      <c r="Q36" s="60">
        <v>60</v>
      </c>
      <c r="R36" s="32">
        <f t="shared" si="3"/>
        <v>648</v>
      </c>
      <c r="S36" s="33">
        <f t="shared" si="1"/>
        <v>54</v>
      </c>
    </row>
    <row r="37" spans="1:19" s="16" customFormat="1" ht="12.75">
      <c r="A37" s="16" t="s">
        <v>35</v>
      </c>
      <c r="B37" s="12">
        <f>+Gennaio!G37+Febbraio!G37+Marzo!G37+Aprile!G37+Maggio!G37+Giugno!G37+Luglio!G37+Agosto!G37+Settembre!G37+Ottobre!G37+'Novembre '!G37+'Dicembre '!G37</f>
        <v>0</v>
      </c>
      <c r="C37" s="15">
        <f>+Gennaio!G37</f>
        <v>0</v>
      </c>
      <c r="D37" s="15">
        <f>+Febbraio!G37</f>
        <v>0</v>
      </c>
      <c r="E37" s="15">
        <f>+Marzo!G37</f>
        <v>0</v>
      </c>
      <c r="F37" s="15">
        <f>+Aprile!G37</f>
        <v>0</v>
      </c>
      <c r="G37" s="15">
        <f>+Maggio!G37</f>
        <v>0</v>
      </c>
      <c r="H37" s="15">
        <f>+Giugno!G37</f>
        <v>0</v>
      </c>
      <c r="I37" s="15">
        <f>+Luglio!G37</f>
        <v>0</v>
      </c>
      <c r="J37" s="15">
        <f>+Agosto!G37</f>
        <v>0</v>
      </c>
      <c r="K37" s="15">
        <f>+Settembre!G37</f>
        <v>0</v>
      </c>
      <c r="L37" s="15">
        <f>+Ottobre!G36</f>
        <v>0</v>
      </c>
      <c r="M37" s="15">
        <f>+'Novembre '!G37</f>
        <v>0</v>
      </c>
      <c r="N37" s="15">
        <f>+'Dicembre '!G37</f>
        <v>0</v>
      </c>
      <c r="O37" s="18"/>
      <c r="P37" s="18">
        <f t="shared" si="2"/>
        <v>120</v>
      </c>
      <c r="Q37" s="60">
        <v>10</v>
      </c>
      <c r="R37" s="32">
        <f t="shared" si="3"/>
        <v>108</v>
      </c>
      <c r="S37" s="33">
        <f t="shared" si="1"/>
        <v>9</v>
      </c>
    </row>
    <row r="38" spans="1:19" s="16" customFormat="1" ht="12.75">
      <c r="A38" s="19" t="s">
        <v>52</v>
      </c>
      <c r="B38" s="12">
        <f>+Gennaio!G38+Febbraio!G38+Marzo!G38+Aprile!G38+Maggio!G38+Giugno!G38+Luglio!G38+Agosto!G38+Settembre!G38+Ottobre!G38+'Novembre '!G38+'Dicembre '!G38</f>
        <v>0</v>
      </c>
      <c r="C38" s="15">
        <f>+Gennaio!G38</f>
        <v>0</v>
      </c>
      <c r="D38" s="15">
        <f>+Febbraio!G38</f>
        <v>0</v>
      </c>
      <c r="E38" s="15">
        <f>+Marzo!G38</f>
        <v>0</v>
      </c>
      <c r="F38" s="15">
        <f>+Aprile!G38</f>
        <v>0</v>
      </c>
      <c r="G38" s="15">
        <f>+Maggio!G38</f>
        <v>0</v>
      </c>
      <c r="H38" s="15">
        <f>+Giugno!G38</f>
        <v>0</v>
      </c>
      <c r="I38" s="15">
        <f>+Luglio!G38</f>
        <v>0</v>
      </c>
      <c r="J38" s="15">
        <f>+Agosto!G38</f>
        <v>0</v>
      </c>
      <c r="K38" s="15">
        <f>+Settembre!G38</f>
        <v>0</v>
      </c>
      <c r="L38" s="15">
        <f>+Ottobre!G37</f>
        <v>0</v>
      </c>
      <c r="M38" s="15">
        <f>+'Novembre '!G38</f>
        <v>0</v>
      </c>
      <c r="N38" s="15">
        <f>+'Dicembre '!G38</f>
        <v>0</v>
      </c>
      <c r="O38" s="18"/>
      <c r="P38" s="18">
        <f t="shared" si="2"/>
        <v>120</v>
      </c>
      <c r="Q38" s="60">
        <v>10</v>
      </c>
      <c r="R38" s="32">
        <f t="shared" si="3"/>
        <v>108</v>
      </c>
      <c r="S38" s="33">
        <f t="shared" si="1"/>
        <v>9</v>
      </c>
    </row>
    <row r="39" spans="1:19" s="22" customFormat="1" ht="12.75">
      <c r="A39" s="35" t="s">
        <v>58</v>
      </c>
      <c r="B39" s="12">
        <f>+Gennaio!G39+Febbraio!G39+Marzo!G39+Aprile!G39+Maggio!G39+Giugno!G39+Luglio!G39+Agosto!G39+Settembre!G39+Ottobre!G39+'Novembre '!G39+'Dicembre '!G39</f>
        <v>0</v>
      </c>
      <c r="C39" s="15">
        <f>+Gennaio!G39</f>
        <v>0</v>
      </c>
      <c r="D39" s="15">
        <f>+Febbraio!G39</f>
        <v>0</v>
      </c>
      <c r="E39" s="15">
        <f>+Marzo!G39</f>
        <v>0</v>
      </c>
      <c r="F39" s="15">
        <f>+Aprile!G39</f>
        <v>0</v>
      </c>
      <c r="G39" s="15">
        <f>+Maggio!G39</f>
        <v>0</v>
      </c>
      <c r="H39" s="15">
        <f>+Giugno!G39</f>
        <v>0</v>
      </c>
      <c r="I39" s="15">
        <f>+Luglio!G39</f>
        <v>0</v>
      </c>
      <c r="J39" s="15">
        <f>+Agosto!G39</f>
        <v>0</v>
      </c>
      <c r="K39" s="15">
        <f>+Settembre!G39</f>
        <v>0</v>
      </c>
      <c r="L39" s="15">
        <f>+Ottobre!G38</f>
        <v>0</v>
      </c>
      <c r="M39" s="15">
        <f>+'Novembre '!G39</f>
        <v>0</v>
      </c>
      <c r="N39" s="15">
        <f>+'Dicembre '!G39</f>
        <v>0</v>
      </c>
      <c r="O39" s="21"/>
      <c r="P39" s="18">
        <f t="shared" si="2"/>
        <v>240</v>
      </c>
      <c r="Q39" s="60">
        <v>20</v>
      </c>
      <c r="R39" s="32">
        <f t="shared" si="3"/>
        <v>216</v>
      </c>
      <c r="S39" s="33">
        <f t="shared" si="1"/>
        <v>18</v>
      </c>
    </row>
    <row r="40" spans="1:19" s="22" customFormat="1" ht="12.75">
      <c r="A40" s="35" t="s">
        <v>2</v>
      </c>
      <c r="B40" s="12">
        <f>+Gennaio!G40+Febbraio!G40+Marzo!G40+Aprile!G40+Maggio!G40+Giugno!G40+Luglio!G40+Agosto!G40+Settembre!G40+Ottobre!G40+'Novembre '!G40+'Dicembre '!G40</f>
        <v>0</v>
      </c>
      <c r="C40" s="15">
        <f>+Gennaio!G40</f>
        <v>0</v>
      </c>
      <c r="D40" s="15">
        <f>+Febbraio!G40</f>
        <v>0</v>
      </c>
      <c r="E40" s="15">
        <f>+Marzo!G40</f>
        <v>0</v>
      </c>
      <c r="F40" s="15">
        <f>+Aprile!G40</f>
        <v>0</v>
      </c>
      <c r="G40" s="15">
        <f>+Maggio!G40</f>
        <v>0</v>
      </c>
      <c r="H40" s="15">
        <f>+Giugno!G40</f>
        <v>0</v>
      </c>
      <c r="I40" s="15">
        <f>+Luglio!G40</f>
        <v>0</v>
      </c>
      <c r="J40" s="15">
        <f>+Agosto!G40</f>
        <v>0</v>
      </c>
      <c r="K40" s="15">
        <f>+Settembre!G40</f>
        <v>0</v>
      </c>
      <c r="L40" s="15">
        <f>+Ottobre!G39</f>
        <v>0</v>
      </c>
      <c r="M40" s="15">
        <f>+'Novembre '!G40</f>
        <v>0</v>
      </c>
      <c r="N40" s="15">
        <f>+'Dicembre '!G40</f>
        <v>0</v>
      </c>
      <c r="O40" s="21"/>
      <c r="P40" s="18">
        <f t="shared" si="2"/>
        <v>0</v>
      </c>
      <c r="Q40" s="60">
        <v>0</v>
      </c>
      <c r="R40" s="32">
        <f t="shared" si="3"/>
        <v>0</v>
      </c>
      <c r="S40" s="33">
        <f t="shared" si="1"/>
        <v>0</v>
      </c>
    </row>
    <row r="41" spans="1:19" s="16" customFormat="1" ht="12.75">
      <c r="A41" s="16" t="s">
        <v>2</v>
      </c>
      <c r="B41" s="12">
        <f>+Gennaio!G41+Febbraio!G41+Marzo!G41+Aprile!G41+Maggio!G41+Giugno!G41+Luglio!G41+Agosto!G41+Settembre!G41+Ottobre!G41+'Novembre '!G41+'Dicembre '!G41</f>
        <v>0</v>
      </c>
      <c r="C41" s="15">
        <f>+Gennaio!G41</f>
        <v>0</v>
      </c>
      <c r="D41" s="15">
        <f>+Febbraio!G41</f>
        <v>0</v>
      </c>
      <c r="E41" s="15">
        <f>+Marzo!G41</f>
        <v>0</v>
      </c>
      <c r="F41" s="15">
        <f>+Aprile!G41</f>
        <v>0</v>
      </c>
      <c r="G41" s="15">
        <f>+Maggio!G41</f>
        <v>0</v>
      </c>
      <c r="H41" s="15">
        <f>+Giugno!G41</f>
        <v>0</v>
      </c>
      <c r="I41" s="15">
        <f>+Luglio!G41</f>
        <v>0</v>
      </c>
      <c r="J41" s="15">
        <f>+Agosto!G41</f>
        <v>0</v>
      </c>
      <c r="K41" s="15">
        <f>+Settembre!G41</f>
        <v>0</v>
      </c>
      <c r="L41" s="15">
        <f>+Ottobre!G41</f>
        <v>0</v>
      </c>
      <c r="M41" s="15">
        <f>+'Novembre '!G41</f>
        <v>0</v>
      </c>
      <c r="N41" s="15">
        <f>+'Dicembre '!G41</f>
        <v>0</v>
      </c>
      <c r="O41" s="18"/>
      <c r="P41" s="18">
        <f t="shared" si="2"/>
        <v>0</v>
      </c>
      <c r="Q41" s="60">
        <v>0</v>
      </c>
      <c r="R41" s="32">
        <f t="shared" si="3"/>
        <v>0</v>
      </c>
      <c r="S41" s="33">
        <f t="shared" si="1"/>
        <v>0</v>
      </c>
    </row>
    <row r="42" spans="1:19" s="16" customFormat="1" ht="12.75">
      <c r="A42" s="16" t="s">
        <v>2</v>
      </c>
      <c r="B42" s="12">
        <f>+Gennaio!G42+Febbraio!G42+Marzo!G42+Aprile!G42+Maggio!G42+Giugno!G42+Luglio!G42+Agosto!G42+Settembre!G42+Ottobre!G42+'Novembre '!G42+'Dicembre '!G42</f>
        <v>0</v>
      </c>
      <c r="C42" s="15">
        <f>+Gennaio!G42</f>
        <v>0</v>
      </c>
      <c r="D42" s="15">
        <f>+Febbraio!G42</f>
        <v>0</v>
      </c>
      <c r="E42" s="15">
        <f>+Marzo!G42</f>
        <v>0</v>
      </c>
      <c r="F42" s="15">
        <f>+Aprile!G42</f>
        <v>0</v>
      </c>
      <c r="G42" s="15">
        <f>+Maggio!G42</f>
        <v>0</v>
      </c>
      <c r="H42" s="15">
        <f>+Giugno!G42</f>
        <v>0</v>
      </c>
      <c r="I42" s="15">
        <f>+Luglio!G42</f>
        <v>0</v>
      </c>
      <c r="J42" s="15">
        <f>+Agosto!G42</f>
        <v>0</v>
      </c>
      <c r="K42" s="15">
        <f>+Settembre!G42</f>
        <v>0</v>
      </c>
      <c r="L42" s="15">
        <f>+Ottobre!G31</f>
        <v>0</v>
      </c>
      <c r="M42" s="15">
        <f>+'Novembre '!G42</f>
        <v>0</v>
      </c>
      <c r="N42" s="15">
        <f>+'Dicembre '!G42</f>
        <v>0</v>
      </c>
      <c r="O42" s="18"/>
      <c r="P42" s="18">
        <f t="shared" si="2"/>
        <v>0</v>
      </c>
      <c r="Q42" s="60">
        <v>0</v>
      </c>
      <c r="R42" s="32">
        <f t="shared" si="3"/>
        <v>0</v>
      </c>
      <c r="S42" s="33">
        <f t="shared" si="1"/>
        <v>0</v>
      </c>
    </row>
    <row r="43" spans="1:19" s="16" customFormat="1" ht="12.75">
      <c r="A43" s="16" t="s">
        <v>2</v>
      </c>
      <c r="B43" s="12">
        <f>+Gennaio!G43+Febbraio!G43+Marzo!G43+Aprile!G43+Maggio!G43+Giugno!G43+Luglio!G43+Agosto!G43+Settembre!G43+Ottobre!G43+'Novembre '!G43+'Dicembre '!G43</f>
        <v>0</v>
      </c>
      <c r="C43" s="15">
        <f>+Gennaio!G43</f>
        <v>0</v>
      </c>
      <c r="D43" s="15">
        <f>+Febbraio!G43</f>
        <v>0</v>
      </c>
      <c r="E43" s="15">
        <f>+Marzo!G43</f>
        <v>0</v>
      </c>
      <c r="F43" s="15">
        <f>+Aprile!G43</f>
        <v>0</v>
      </c>
      <c r="G43" s="15">
        <f>+Maggio!G43</f>
        <v>0</v>
      </c>
      <c r="H43" s="15">
        <f>+Giugno!G43</f>
        <v>0</v>
      </c>
      <c r="I43" s="15">
        <f>+Luglio!G43</f>
        <v>0</v>
      </c>
      <c r="J43" s="15">
        <f>+Agosto!G43</f>
        <v>0</v>
      </c>
      <c r="K43" s="15">
        <f>+Settembre!G43</f>
        <v>0</v>
      </c>
      <c r="L43" s="15">
        <f>+Ottobre!G33</f>
        <v>0</v>
      </c>
      <c r="M43" s="15">
        <f>+'Novembre '!G43</f>
        <v>0</v>
      </c>
      <c r="N43" s="15">
        <f>+'Dicembre '!G43</f>
        <v>0</v>
      </c>
      <c r="O43" s="18"/>
      <c r="P43" s="18">
        <f t="shared" si="2"/>
        <v>0</v>
      </c>
      <c r="Q43" s="60">
        <v>0</v>
      </c>
      <c r="R43" s="32">
        <f t="shared" si="3"/>
        <v>0</v>
      </c>
      <c r="S43" s="33">
        <f t="shared" si="1"/>
        <v>0</v>
      </c>
    </row>
    <row r="44" spans="1:19" s="16" customFormat="1" ht="12.75">
      <c r="A44" s="16" t="s">
        <v>2</v>
      </c>
      <c r="B44" s="12">
        <f>+Gennaio!G44+Febbraio!G44+Marzo!G44+Aprile!G44+Maggio!G44+Giugno!G44+Luglio!G44+Agosto!G44+Settembre!G44+Ottobre!G44+'Novembre '!G44+'Dicembre '!G44</f>
        <v>0</v>
      </c>
      <c r="C44" s="15">
        <f>+Gennaio!G44</f>
        <v>0</v>
      </c>
      <c r="D44" s="15">
        <f>+Febbraio!G44</f>
        <v>0</v>
      </c>
      <c r="E44" s="15">
        <f>+Marzo!G44</f>
        <v>0</v>
      </c>
      <c r="F44" s="15">
        <f>+Aprile!G44</f>
        <v>0</v>
      </c>
      <c r="G44" s="15">
        <f>+Maggio!G44</f>
        <v>0</v>
      </c>
      <c r="H44" s="15">
        <f>+Giugno!G44</f>
        <v>0</v>
      </c>
      <c r="I44" s="15">
        <f>+Luglio!G44</f>
        <v>0</v>
      </c>
      <c r="J44" s="15">
        <f>+Agosto!G44</f>
        <v>0</v>
      </c>
      <c r="K44" s="15">
        <f>+Settembre!G44</f>
        <v>0</v>
      </c>
      <c r="L44" s="15">
        <f>+Ottobre!G34</f>
        <v>0</v>
      </c>
      <c r="M44" s="15">
        <f>+'Novembre '!G44</f>
        <v>0</v>
      </c>
      <c r="N44" s="15">
        <f>+'Dicembre '!G44</f>
        <v>0</v>
      </c>
      <c r="O44" s="18"/>
      <c r="P44" s="18">
        <f t="shared" si="2"/>
        <v>0</v>
      </c>
      <c r="Q44" s="60">
        <v>0</v>
      </c>
      <c r="R44" s="32">
        <f t="shared" si="3"/>
        <v>0</v>
      </c>
      <c r="S44" s="33">
        <f t="shared" si="1"/>
        <v>0</v>
      </c>
    </row>
    <row r="45" spans="1:19" ht="12.75">
      <c r="A45" s="6" t="s">
        <v>6</v>
      </c>
      <c r="B45" s="17">
        <f aca="true" t="shared" si="4" ref="B45:N45">SUM(B12:B44)</f>
        <v>100</v>
      </c>
      <c r="C45" s="31">
        <f t="shared" si="4"/>
        <v>0</v>
      </c>
      <c r="D45" s="31">
        <f t="shared" si="4"/>
        <v>0</v>
      </c>
      <c r="E45" s="31">
        <f t="shared" si="4"/>
        <v>0</v>
      </c>
      <c r="F45" s="31">
        <f t="shared" si="4"/>
        <v>0</v>
      </c>
      <c r="G45" s="31">
        <f t="shared" si="4"/>
        <v>0</v>
      </c>
      <c r="H45" s="31">
        <f t="shared" si="4"/>
        <v>0</v>
      </c>
      <c r="I45" s="31">
        <f t="shared" si="4"/>
        <v>0</v>
      </c>
      <c r="J45" s="31">
        <f t="shared" si="4"/>
        <v>0</v>
      </c>
      <c r="K45" s="31">
        <f t="shared" si="4"/>
        <v>0</v>
      </c>
      <c r="L45" s="31">
        <f t="shared" si="4"/>
        <v>0</v>
      </c>
      <c r="M45" s="31">
        <f t="shared" si="4"/>
        <v>0</v>
      </c>
      <c r="N45" s="31">
        <f t="shared" si="4"/>
        <v>0</v>
      </c>
      <c r="P45" s="31">
        <f>SUM(P12:P44)</f>
        <v>35280</v>
      </c>
      <c r="Q45" s="31">
        <f>SUM(Q12:Q44)</f>
        <v>2940</v>
      </c>
      <c r="R45" s="31">
        <f>SUM(R12:R44)</f>
        <v>31752</v>
      </c>
      <c r="S45" s="31">
        <f>SUM(S12:S44)</f>
        <v>2466</v>
      </c>
    </row>
    <row r="46" spans="1:19" ht="18">
      <c r="A46" s="6" t="s">
        <v>7</v>
      </c>
      <c r="B46" s="29">
        <f aca="true" t="shared" si="5" ref="B46:N46">+B10-B45</f>
        <v>-100</v>
      </c>
      <c r="C46" s="31">
        <f t="shared" si="5"/>
        <v>0</v>
      </c>
      <c r="D46" s="31">
        <f t="shared" si="5"/>
        <v>0</v>
      </c>
      <c r="E46" s="31">
        <f t="shared" si="5"/>
        <v>0</v>
      </c>
      <c r="F46" s="31">
        <f t="shared" si="5"/>
        <v>0</v>
      </c>
      <c r="G46" s="31">
        <f t="shared" si="5"/>
        <v>0</v>
      </c>
      <c r="H46" s="31">
        <f t="shared" si="5"/>
        <v>0</v>
      </c>
      <c r="I46" s="31">
        <f t="shared" si="5"/>
        <v>0</v>
      </c>
      <c r="J46" s="31">
        <f t="shared" si="5"/>
        <v>0</v>
      </c>
      <c r="K46" s="31">
        <f t="shared" si="5"/>
        <v>0</v>
      </c>
      <c r="L46" s="31">
        <f t="shared" si="5"/>
        <v>0</v>
      </c>
      <c r="M46" s="31">
        <f t="shared" si="5"/>
        <v>0</v>
      </c>
      <c r="N46" s="31">
        <f t="shared" si="5"/>
        <v>0</v>
      </c>
      <c r="P46" s="31">
        <f>+P11-P45</f>
        <v>-35280</v>
      </c>
      <c r="Q46" s="31">
        <f>+Q11-Q45</f>
        <v>-2940</v>
      </c>
      <c r="R46" s="31">
        <f>+R11-R45</f>
        <v>-28752</v>
      </c>
      <c r="S46" s="31">
        <f>+S11-S45</f>
        <v>-2216</v>
      </c>
    </row>
    <row r="47" ht="12.75">
      <c r="A47" s="8" t="s">
        <v>9</v>
      </c>
    </row>
    <row r="48" ht="12.75">
      <c r="A48" t="s">
        <v>36</v>
      </c>
    </row>
  </sheetData>
  <conditionalFormatting sqref="B12:B44">
    <cfRule type="cellIs" priority="1" dxfId="2" operator="greaterThan" stopIfTrue="1">
      <formula>$P12</formula>
    </cfRule>
  </conditionalFormatting>
  <printOptions horizontalCentered="1" verticalCentered="1"/>
  <pageMargins left="0" right="0" top="0" bottom="0" header="0.5118110236220472" footer="0.5118110236220472"/>
  <pageSetup orientation="landscape" paperSize="9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6"/>
  <dimension ref="A1:A1"/>
  <sheetViews>
    <sheetView workbookViewId="0" topLeftCell="A1">
      <selection activeCell="M33" sqref="M33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T48"/>
  <sheetViews>
    <sheetView showGridLines="0" zoomScale="150" zoomScaleNormal="15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18.00390625" style="0" bestFit="1" customWidth="1"/>
    <col min="2" max="2" width="12.875" style="0" bestFit="1" customWidth="1"/>
    <col min="3" max="5" width="12.625" style="0" bestFit="1" customWidth="1"/>
    <col min="6" max="6" width="12.625" style="0" customWidth="1"/>
    <col min="7" max="7" width="20.8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0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" customFormat="1" ht="12" customHeight="1">
      <c r="A4" s="7" t="s">
        <v>1</v>
      </c>
      <c r="B4" s="3">
        <f>+Gennaio!G46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</row>
    <row r="40" spans="1:20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</row>
  </sheetData>
  <conditionalFormatting sqref="G13:G44 G46">
    <cfRule type="cellIs" priority="1" dxfId="0" operator="greaterThan" stopIfTrue="1">
      <formula>$H13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U48"/>
  <sheetViews>
    <sheetView showGridLines="0" zoomScale="150" zoomScaleNormal="150" workbookViewId="0" topLeftCell="A1">
      <pane xSplit="1" ySplit="4" topLeftCell="B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18.00390625" style="0" bestFit="1" customWidth="1"/>
    <col min="2" max="5" width="12.625" style="0" bestFit="1" customWidth="1"/>
    <col min="6" max="6" width="12.625" style="0" customWidth="1"/>
    <col min="7" max="7" width="20.8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1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2" customHeight="1">
      <c r="A4" s="7" t="s">
        <v>1</v>
      </c>
      <c r="B4" s="3">
        <f>+Febbraio!G46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  <c r="U39" s="21"/>
    </row>
    <row r="40" spans="1:21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</row>
  </sheetData>
  <conditionalFormatting sqref="G12:G44 G46:G47">
    <cfRule type="cellIs" priority="1" dxfId="0" operator="greaterThan" stopIfTrue="1">
      <formula>$H12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T48"/>
  <sheetViews>
    <sheetView showGridLines="0" zoomScale="150" zoomScaleNormal="15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14" sqref="H14"/>
    </sheetView>
  </sheetViews>
  <sheetFormatPr defaultColWidth="9.00390625" defaultRowHeight="12.75"/>
  <cols>
    <col min="1" max="1" width="18.00390625" style="0" bestFit="1" customWidth="1"/>
    <col min="2" max="2" width="13.375" style="0" bestFit="1" customWidth="1"/>
    <col min="3" max="5" width="12.625" style="0" bestFit="1" customWidth="1"/>
    <col min="6" max="6" width="12.625" style="0" customWidth="1"/>
    <col min="7" max="7" width="23.0039062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0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" customFormat="1" ht="12" customHeight="1">
      <c r="A4" s="7" t="s">
        <v>1</v>
      </c>
      <c r="B4" s="3">
        <f>+Marzo!G46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</row>
    <row r="40" spans="1:20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</row>
  </sheetData>
  <conditionalFormatting sqref="G12:G44 G46:G47">
    <cfRule type="cellIs" priority="1" dxfId="0" operator="greaterThan" stopIfTrue="1">
      <formula>$H12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/>
  <dimension ref="A1:U48"/>
  <sheetViews>
    <sheetView showGridLines="0" workbookViewId="0" topLeftCell="A1">
      <selection activeCell="A1" sqref="A1:I46"/>
    </sheetView>
  </sheetViews>
  <sheetFormatPr defaultColWidth="9.00390625" defaultRowHeight="12.75"/>
  <cols>
    <col min="1" max="1" width="18.00390625" style="0" bestFit="1" customWidth="1"/>
    <col min="2" max="2" width="14.375" style="0" bestFit="1" customWidth="1"/>
    <col min="3" max="5" width="12.625" style="0" bestFit="1" customWidth="1"/>
    <col min="6" max="6" width="12.625" style="0" customWidth="1"/>
    <col min="7" max="7" width="24.3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1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2" customHeight="1">
      <c r="A4" s="7" t="s">
        <v>1</v>
      </c>
      <c r="B4" s="3">
        <f>+Aprile!G46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  <c r="U39" s="21"/>
    </row>
    <row r="40" spans="1:21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</row>
  </sheetData>
  <conditionalFormatting sqref="G46">
    <cfRule type="cellIs" priority="1" dxfId="1" operator="greaterThan" stopIfTrue="1">
      <formula>$H46</formula>
    </cfRule>
  </conditionalFormatting>
  <conditionalFormatting sqref="G13:G44">
    <cfRule type="cellIs" priority="2" dxfId="0" operator="greaterThan" stopIfTrue="1">
      <formula>$H13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1:T95"/>
  <sheetViews>
    <sheetView showGridLines="0" zoomScale="150" zoomScaleNormal="150" workbookViewId="0" topLeftCell="A8">
      <selection activeCell="A3" sqref="A3"/>
    </sheetView>
  </sheetViews>
  <sheetFormatPr defaultColWidth="9.00390625" defaultRowHeight="12.75"/>
  <cols>
    <col min="1" max="1" width="20.125" style="0" customWidth="1"/>
    <col min="2" max="6" width="11.875" style="0" customWidth="1"/>
    <col min="7" max="7" width="24.3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0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" customFormat="1" ht="12" customHeight="1">
      <c r="A4" s="7" t="s">
        <v>1</v>
      </c>
      <c r="B4" s="3">
        <f>+Maggio!G46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</row>
    <row r="40" spans="1:20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23">
        <f>SUM(H12:H44)</f>
        <v>2940</v>
      </c>
      <c r="I45" s="31">
        <f>SUM(I12:I44)</f>
        <v>2466</v>
      </c>
    </row>
    <row r="46" spans="1:8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  <c r="H46" s="23"/>
    </row>
    <row r="47" spans="1:8" ht="12.75">
      <c r="A47" s="8" t="s">
        <v>9</v>
      </c>
      <c r="B47" s="30">
        <v>5000</v>
      </c>
      <c r="H47" s="23"/>
    </row>
    <row r="48" spans="1:8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</sheetData>
  <conditionalFormatting sqref="G46">
    <cfRule type="cellIs" priority="1" dxfId="1" operator="greaterThan" stopIfTrue="1">
      <formula>$H46</formula>
    </cfRule>
  </conditionalFormatting>
  <conditionalFormatting sqref="H45:H97 G13:G44">
    <cfRule type="cellIs" priority="2" dxfId="0" operator="greaterThan" stopIfTrue="1">
      <formula>$H13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U51"/>
  <sheetViews>
    <sheetView showGridLines="0" zoomScale="150" zoomScaleNormal="15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20.125" style="0" customWidth="1"/>
    <col min="2" max="6" width="11.875" style="0" customWidth="1"/>
    <col min="7" max="7" width="25.8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1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2" customHeight="1">
      <c r="A4" s="7" t="s">
        <v>1</v>
      </c>
      <c r="B4" s="3">
        <f>+Giugno!G46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  <c r="U39" s="21"/>
    </row>
    <row r="40" spans="1:21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23">
        <f>SUM(H12:H44)</f>
        <v>2940</v>
      </c>
      <c r="I45" s="31">
        <f>SUM(I12:I44)</f>
        <v>2466</v>
      </c>
    </row>
    <row r="46" spans="1:8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  <c r="H46" s="23"/>
    </row>
    <row r="47" spans="1:8" ht="12.75">
      <c r="A47" s="8" t="s">
        <v>9</v>
      </c>
      <c r="B47" s="30">
        <v>5000</v>
      </c>
      <c r="H47" s="23"/>
    </row>
    <row r="48" spans="1:8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  <c r="H48" s="23"/>
    </row>
    <row r="49" ht="12.75">
      <c r="H49" s="23"/>
    </row>
    <row r="50" ht="12.75">
      <c r="H50" s="23"/>
    </row>
    <row r="51" ht="12.75">
      <c r="H51" s="23"/>
    </row>
  </sheetData>
  <conditionalFormatting sqref="G13:G44 H45:H52">
    <cfRule type="cellIs" priority="1" dxfId="0" operator="greaterThan" stopIfTrue="1">
      <formula>$H13</formula>
    </cfRule>
  </conditionalFormatting>
  <printOptions horizontalCentered="1" verticalCentered="1"/>
  <pageMargins left="0" right="0" top="0" bottom="0" header="0.5118110236220472" footer="0.5118110236220472"/>
  <pageSetup orientation="landscape" paperSize="9" scale="90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U48"/>
  <sheetViews>
    <sheetView showGridLines="0" zoomScale="150" zoomScaleNormal="150" workbookViewId="0" topLeftCell="A1">
      <selection activeCell="A3" sqref="A3"/>
    </sheetView>
  </sheetViews>
  <sheetFormatPr defaultColWidth="9.00390625" defaultRowHeight="12.75"/>
  <cols>
    <col min="1" max="1" width="20.125" style="0" customWidth="1"/>
    <col min="2" max="6" width="11.875" style="0" customWidth="1"/>
    <col min="7" max="7" width="25.875" style="2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7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7" t="s">
        <v>8</v>
      </c>
    </row>
    <row r="3" spans="1:21" s="2" customFormat="1" ht="12.75">
      <c r="A3" s="7" t="s">
        <v>0</v>
      </c>
      <c r="B3" s="5"/>
      <c r="C3" s="5"/>
      <c r="D3" s="5"/>
      <c r="E3" s="5"/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2" customHeight="1">
      <c r="A4" s="7" t="s">
        <v>1</v>
      </c>
      <c r="B4" s="3">
        <f>+Luglio!G46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6" customFormat="1" ht="12.75">
      <c r="A31" s="16" t="s">
        <v>30</v>
      </c>
      <c r="B31" s="20"/>
      <c r="C31" s="20"/>
      <c r="D31" s="20"/>
      <c r="E31" s="20"/>
      <c r="F31" s="20"/>
      <c r="G31" s="20">
        <f t="shared" si="1"/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6" customFormat="1" ht="12.75">
      <c r="A33" s="16" t="s">
        <v>32</v>
      </c>
      <c r="B33" s="20"/>
      <c r="C33" s="20"/>
      <c r="D33" s="20"/>
      <c r="E33" s="20"/>
      <c r="F33" s="20"/>
      <c r="G33" s="20">
        <f t="shared" si="1"/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6" customFormat="1" ht="12.75">
      <c r="A34" s="16" t="s">
        <v>53</v>
      </c>
      <c r="B34" s="20"/>
      <c r="C34" s="20"/>
      <c r="D34" s="20"/>
      <c r="E34" s="20"/>
      <c r="F34" s="20"/>
      <c r="G34" s="20">
        <f aca="true" t="shared" si="2" ref="G34:G42">SUM(B34:F34)</f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2" customFormat="1" ht="12.75">
      <c r="A39" s="35" t="s">
        <v>58</v>
      </c>
      <c r="B39" s="20"/>
      <c r="C39" s="20"/>
      <c r="D39" s="20"/>
      <c r="E39" s="20"/>
      <c r="F39" s="20"/>
      <c r="G39" s="20">
        <f t="shared" si="2"/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  <c r="U39" s="21"/>
    </row>
    <row r="40" spans="1:21" s="22" customFormat="1" ht="12.75">
      <c r="A40" s="35" t="s">
        <v>2</v>
      </c>
      <c r="B40" s="20"/>
      <c r="C40" s="20"/>
      <c r="D40" s="20"/>
      <c r="E40" s="20"/>
      <c r="F40" s="20"/>
      <c r="G40" s="20">
        <f t="shared" si="2"/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6" customFormat="1" ht="12.75">
      <c r="A41" s="16" t="s">
        <v>2</v>
      </c>
      <c r="B41" s="20"/>
      <c r="C41" s="20"/>
      <c r="D41" s="20"/>
      <c r="E41" s="20"/>
      <c r="F41" s="20"/>
      <c r="G41" s="20">
        <f t="shared" si="2"/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6" customFormat="1" ht="12.75">
      <c r="A42" s="16" t="s">
        <v>2</v>
      </c>
      <c r="B42" s="20"/>
      <c r="C42" s="20"/>
      <c r="D42" s="20"/>
      <c r="E42" s="20"/>
      <c r="F42" s="20"/>
      <c r="G42" s="20">
        <f t="shared" si="2"/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53">
        <f>SUM(G12:G44)</f>
        <v>0</v>
      </c>
    </row>
  </sheetData>
  <conditionalFormatting sqref="G12:G44">
    <cfRule type="cellIs" priority="1" dxfId="0" operator="greaterThan" stopIfTrue="1">
      <formula>$H12</formula>
    </cfRule>
  </conditionalFormatting>
  <printOptions horizontalCentered="1" verticalCentered="1"/>
  <pageMargins left="0" right="0" top="0" bottom="0" header="0.5118110236220472" footer="0.5118110236220472"/>
  <pageSetup orientation="landscape" paperSize="9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"/>
  <dimension ref="A1:T48"/>
  <sheetViews>
    <sheetView showGridLines="0" zoomScale="150" zoomScaleNormal="15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00390625" defaultRowHeight="12.75"/>
  <cols>
    <col min="1" max="1" width="18.00390625" style="0" bestFit="1" customWidth="1"/>
    <col min="2" max="2" width="16.875" style="0" bestFit="1" customWidth="1"/>
    <col min="3" max="5" width="14.625" style="0" bestFit="1" customWidth="1"/>
    <col min="6" max="6" width="14.625" style="0" customWidth="1"/>
    <col min="7" max="7" width="18.875" style="0" bestFit="1" customWidth="1"/>
    <col min="8" max="16384" width="11.375" style="0" customWidth="1"/>
  </cols>
  <sheetData>
    <row r="1" spans="8:9" ht="12.75">
      <c r="H1" t="s">
        <v>51</v>
      </c>
      <c r="I1" t="s">
        <v>55</v>
      </c>
    </row>
    <row r="2" spans="1:6" ht="12.75">
      <c r="A2" s="6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</row>
    <row r="3" spans="1:20" s="2" customFormat="1" ht="12.75">
      <c r="A3" s="7" t="s">
        <v>0</v>
      </c>
      <c r="B3" s="5"/>
      <c r="C3" s="5"/>
      <c r="D3" s="5"/>
      <c r="E3" s="5"/>
      <c r="F3" s="2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" customFormat="1" ht="12" customHeight="1">
      <c r="A4" s="7" t="s">
        <v>1</v>
      </c>
      <c r="B4" s="3">
        <f>+Agosto!G46</f>
        <v>0</v>
      </c>
      <c r="C4" s="3">
        <f>+B46</f>
        <v>0</v>
      </c>
      <c r="D4" s="3">
        <f>+C46</f>
        <v>0</v>
      </c>
      <c r="E4" s="3">
        <f>+D46</f>
        <v>0</v>
      </c>
      <c r="F4" s="3">
        <f>+E46</f>
        <v>0</v>
      </c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2" customFormat="1" ht="12" customHeight="1">
      <c r="A5" s="7" t="s">
        <v>59</v>
      </c>
      <c r="B5" s="3"/>
      <c r="C5" s="3"/>
      <c r="D5" s="3"/>
      <c r="E5" s="3"/>
      <c r="F5" s="3"/>
      <c r="G5" s="3">
        <f>SUM(B5:F5)</f>
        <v>0</v>
      </c>
      <c r="H5" s="14">
        <f>+riepilogo!Q5</f>
        <v>1500</v>
      </c>
      <c r="I5" s="14">
        <f>+riepilogo!S5</f>
        <v>125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2" customFormat="1" ht="12" customHeight="1">
      <c r="A6" s="7" t="s">
        <v>60</v>
      </c>
      <c r="B6" s="3"/>
      <c r="C6" s="3"/>
      <c r="D6" s="3"/>
      <c r="E6" s="3"/>
      <c r="F6" s="3"/>
      <c r="G6" s="3">
        <f>SUM(B6:F6)</f>
        <v>0</v>
      </c>
      <c r="H6" s="14">
        <f>+riepilogo!Q6</f>
        <v>1500</v>
      </c>
      <c r="I6" s="14">
        <f>+riepilogo!S6</f>
        <v>125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2" customFormat="1" ht="12" customHeight="1">
      <c r="A7" s="7" t="s">
        <v>2</v>
      </c>
      <c r="B7" s="3"/>
      <c r="C7" s="3"/>
      <c r="D7" s="3"/>
      <c r="E7" s="3"/>
      <c r="F7" s="3"/>
      <c r="G7" s="3">
        <f>SUM(B7:F7)</f>
        <v>0</v>
      </c>
      <c r="H7" s="14">
        <f>+riepilogo!Q7</f>
        <v>0</v>
      </c>
      <c r="I7" s="14">
        <f>+riepilogo!S7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2" customFormat="1" ht="12.75">
      <c r="A8" s="7" t="s">
        <v>2</v>
      </c>
      <c r="B8" s="3"/>
      <c r="C8" s="3"/>
      <c r="D8" s="3"/>
      <c r="E8" s="3"/>
      <c r="F8" s="3"/>
      <c r="G8" s="3">
        <f>SUM(B8:F8)</f>
        <v>0</v>
      </c>
      <c r="H8" s="14">
        <f>+riepilogo!Q8</f>
        <v>0</v>
      </c>
      <c r="I8" s="14">
        <f>+riepilogo!S8</f>
        <v>0</v>
      </c>
      <c r="J8" s="55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" customFormat="1" ht="12.75">
      <c r="A9" s="7" t="s">
        <v>2</v>
      </c>
      <c r="B9" s="3"/>
      <c r="C9" s="3"/>
      <c r="D9" s="3"/>
      <c r="E9" s="3"/>
      <c r="F9" s="3"/>
      <c r="G9" s="3">
        <f>SUM(B9:F9)</f>
        <v>0</v>
      </c>
      <c r="H9" s="14">
        <f>+riepilogo!Q9</f>
        <v>0</v>
      </c>
      <c r="I9" s="14">
        <f>+riepilogo!S9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2" customFormat="1" ht="12.75">
      <c r="A10" s="7" t="s">
        <v>3</v>
      </c>
      <c r="B10" s="28">
        <f aca="true" t="shared" si="0" ref="B10:G10">SUM(B4:B9)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6" t="s">
        <v>4</v>
      </c>
      <c r="B11" s="4"/>
      <c r="C11" s="4"/>
      <c r="D11" s="4"/>
      <c r="E11" s="4"/>
      <c r="F11" s="4"/>
      <c r="G11" s="4"/>
      <c r="H11" s="1">
        <f>SUM(H5:H9)</f>
        <v>3000</v>
      </c>
      <c r="I11" s="1">
        <f>SUM(I5:I9)</f>
        <v>250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6" customFormat="1" ht="12.75">
      <c r="A12" s="16" t="s">
        <v>5</v>
      </c>
      <c r="B12" s="20"/>
      <c r="C12" s="20"/>
      <c r="D12" s="20"/>
      <c r="E12" s="20"/>
      <c r="F12" s="20"/>
      <c r="G12" s="20">
        <f aca="true" t="shared" si="1" ref="G12:G45">SUM(B12:F12)</f>
        <v>0</v>
      </c>
      <c r="H12" s="14">
        <f>+riepilogo!Q12</f>
        <v>500</v>
      </c>
      <c r="I12" s="14">
        <f>+riepilogo!S12</f>
        <v>450</v>
      </c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6" customFormat="1" ht="12.75">
      <c r="A13" s="16" t="s">
        <v>61</v>
      </c>
      <c r="B13" s="20"/>
      <c r="C13" s="20"/>
      <c r="D13" s="20"/>
      <c r="E13" s="20"/>
      <c r="F13" s="20"/>
      <c r="G13" s="20">
        <f>SUM(B13:F13)</f>
        <v>0</v>
      </c>
      <c r="H13" s="14">
        <f>+riepilogo!Q13</f>
        <v>200</v>
      </c>
      <c r="I13" s="14">
        <f>+riepilogo!S13</f>
        <v>0</v>
      </c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16" customFormat="1" ht="12.75">
      <c r="A14" s="16" t="s">
        <v>62</v>
      </c>
      <c r="B14" s="20"/>
      <c r="C14" s="20"/>
      <c r="D14" s="20"/>
      <c r="E14" s="20"/>
      <c r="F14" s="20"/>
      <c r="G14" s="20">
        <f>SUM(B14:F14)</f>
        <v>0</v>
      </c>
      <c r="H14" s="14">
        <f>+riepilogo!Q14</f>
        <v>150</v>
      </c>
      <c r="I14" s="14">
        <f>+riepilogo!S14</f>
        <v>135</v>
      </c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16" customFormat="1" ht="12.75">
      <c r="A15" s="16" t="s">
        <v>19</v>
      </c>
      <c r="B15" s="20"/>
      <c r="C15" s="20"/>
      <c r="D15" s="20"/>
      <c r="E15" s="20"/>
      <c r="F15" s="20"/>
      <c r="G15" s="20">
        <f>SUM(B15:F15)</f>
        <v>0</v>
      </c>
      <c r="H15" s="14">
        <f>+riepilogo!Q15</f>
        <v>50</v>
      </c>
      <c r="I15" s="14">
        <f>+riepilogo!S15</f>
        <v>45</v>
      </c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16" customFormat="1" ht="12.75">
      <c r="A16" s="16" t="s">
        <v>23</v>
      </c>
      <c r="B16" s="20"/>
      <c r="C16" s="20"/>
      <c r="D16" s="20"/>
      <c r="E16" s="20"/>
      <c r="F16" s="20"/>
      <c r="G16" s="20">
        <f>SUM(B16:F16)</f>
        <v>0</v>
      </c>
      <c r="H16" s="14">
        <f>+riepilogo!Q16</f>
        <v>40</v>
      </c>
      <c r="I16" s="14">
        <f>+riepilogo!S16</f>
        <v>36</v>
      </c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16" customFormat="1" ht="12.75">
      <c r="A17" s="16" t="s">
        <v>26</v>
      </c>
      <c r="B17" s="20"/>
      <c r="C17" s="20"/>
      <c r="D17" s="20"/>
      <c r="E17" s="20"/>
      <c r="F17" s="20"/>
      <c r="G17" s="20">
        <f>SUM(B17:F17)</f>
        <v>0</v>
      </c>
      <c r="H17" s="14">
        <f>+riepilogo!Q17</f>
        <v>100</v>
      </c>
      <c r="I17" s="14">
        <f>+riepilogo!S17</f>
        <v>90</v>
      </c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16" customFormat="1" ht="12.75">
      <c r="A18" s="16" t="s">
        <v>15</v>
      </c>
      <c r="B18" s="20"/>
      <c r="C18" s="20"/>
      <c r="D18" s="20"/>
      <c r="E18" s="20"/>
      <c r="F18" s="20"/>
      <c r="G18" s="20">
        <f t="shared" si="1"/>
        <v>0</v>
      </c>
      <c r="H18" s="14">
        <f>+riepilogo!Q18</f>
        <v>150</v>
      </c>
      <c r="I18" s="14">
        <f>+riepilogo!S18</f>
        <v>135</v>
      </c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16" customFormat="1" ht="12.75">
      <c r="A19" s="16" t="s">
        <v>16</v>
      </c>
      <c r="B19" s="20"/>
      <c r="C19" s="20"/>
      <c r="D19" s="20"/>
      <c r="E19" s="20"/>
      <c r="F19" s="20"/>
      <c r="G19" s="20">
        <f t="shared" si="1"/>
        <v>0</v>
      </c>
      <c r="H19" s="14">
        <f>+riepilogo!Q19</f>
        <v>50</v>
      </c>
      <c r="I19" s="14">
        <f>+riepilogo!S19</f>
        <v>45</v>
      </c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16" customFormat="1" ht="12.75">
      <c r="A20" s="16" t="s">
        <v>17</v>
      </c>
      <c r="B20" s="20"/>
      <c r="C20" s="20"/>
      <c r="D20" s="20"/>
      <c r="E20" s="20"/>
      <c r="F20" s="20"/>
      <c r="G20" s="20">
        <f t="shared" si="1"/>
        <v>0</v>
      </c>
      <c r="H20" s="14">
        <f>+riepilogo!Q20</f>
        <v>100</v>
      </c>
      <c r="I20" s="14">
        <f>+riepilogo!S20</f>
        <v>90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16" customFormat="1" ht="12.75">
      <c r="A21" s="16" t="s">
        <v>18</v>
      </c>
      <c r="B21" s="20"/>
      <c r="C21" s="20"/>
      <c r="D21" s="20"/>
      <c r="E21" s="20"/>
      <c r="F21" s="20"/>
      <c r="G21" s="20">
        <f t="shared" si="1"/>
        <v>0</v>
      </c>
      <c r="H21" s="14">
        <f>+riepilogo!Q21</f>
        <v>50</v>
      </c>
      <c r="I21" s="14">
        <f>+riepilogo!S21</f>
        <v>45</v>
      </c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16" customFormat="1" ht="12.75">
      <c r="A22" s="16" t="s">
        <v>20</v>
      </c>
      <c r="B22" s="20"/>
      <c r="C22" s="20"/>
      <c r="D22" s="20"/>
      <c r="E22" s="20"/>
      <c r="F22" s="20"/>
      <c r="G22" s="20">
        <f t="shared" si="1"/>
        <v>0</v>
      </c>
      <c r="H22" s="14">
        <f>+riepilogo!Q22</f>
        <v>200</v>
      </c>
      <c r="I22" s="14">
        <f>+riepilogo!S22</f>
        <v>180</v>
      </c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22" customFormat="1" ht="12.75">
      <c r="A23" s="16" t="s">
        <v>21</v>
      </c>
      <c r="B23" s="20"/>
      <c r="C23" s="20"/>
      <c r="D23" s="20"/>
      <c r="E23" s="20"/>
      <c r="F23" s="20"/>
      <c r="G23" s="20">
        <f t="shared" si="1"/>
        <v>0</v>
      </c>
      <c r="H23" s="14">
        <f>+riepilogo!Q23</f>
        <v>70</v>
      </c>
      <c r="I23" s="14">
        <f>+riepilogo!S23</f>
        <v>63</v>
      </c>
      <c r="J23" s="14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6" customFormat="1" ht="12.75">
      <c r="A24" s="16" t="s">
        <v>22</v>
      </c>
      <c r="B24" s="20"/>
      <c r="C24" s="20"/>
      <c r="D24" s="20"/>
      <c r="E24" s="20"/>
      <c r="F24" s="20"/>
      <c r="G24" s="20">
        <f t="shared" si="1"/>
        <v>0</v>
      </c>
      <c r="H24" s="14">
        <f>+riepilogo!Q24</f>
        <v>200</v>
      </c>
      <c r="I24" s="14">
        <f>+riepilogo!S24</f>
        <v>180</v>
      </c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6" customFormat="1" ht="12.75">
      <c r="A25" s="16" t="s">
        <v>24</v>
      </c>
      <c r="B25" s="20"/>
      <c r="C25" s="20"/>
      <c r="D25" s="20"/>
      <c r="E25" s="20"/>
      <c r="F25" s="20"/>
      <c r="G25" s="20">
        <f t="shared" si="1"/>
        <v>0</v>
      </c>
      <c r="H25" s="14">
        <f>+riepilogo!Q25</f>
        <v>80</v>
      </c>
      <c r="I25" s="14">
        <f>+riepilogo!S25</f>
        <v>72</v>
      </c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16" customFormat="1" ht="12.75">
      <c r="A26" s="16" t="s">
        <v>25</v>
      </c>
      <c r="B26" s="20"/>
      <c r="C26" s="20"/>
      <c r="D26" s="20"/>
      <c r="E26" s="20"/>
      <c r="F26" s="20"/>
      <c r="G26" s="20">
        <f t="shared" si="1"/>
        <v>0</v>
      </c>
      <c r="H26" s="14">
        <f>+riepilogo!Q26</f>
        <v>50</v>
      </c>
      <c r="I26" s="14">
        <f>+riepilogo!S26</f>
        <v>45</v>
      </c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16" customFormat="1" ht="12.75">
      <c r="A27" s="16" t="s">
        <v>27</v>
      </c>
      <c r="B27" s="20"/>
      <c r="C27" s="20"/>
      <c r="D27" s="20"/>
      <c r="E27" s="20"/>
      <c r="F27" s="20"/>
      <c r="G27" s="20">
        <f t="shared" si="1"/>
        <v>0</v>
      </c>
      <c r="H27" s="14">
        <f>+riepilogo!Q27</f>
        <v>30</v>
      </c>
      <c r="I27" s="14">
        <f>+riepilogo!S27</f>
        <v>27</v>
      </c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16" customFormat="1" ht="12.75">
      <c r="A28" s="16" t="s">
        <v>28</v>
      </c>
      <c r="B28" s="20"/>
      <c r="C28" s="20"/>
      <c r="D28" s="20"/>
      <c r="E28" s="20"/>
      <c r="F28" s="20"/>
      <c r="G28" s="20">
        <f t="shared" si="1"/>
        <v>0</v>
      </c>
      <c r="H28" s="14">
        <f>+riepilogo!Q28</f>
        <v>200</v>
      </c>
      <c r="I28" s="14">
        <f>+riepilogo!S28</f>
        <v>180</v>
      </c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16" customFormat="1" ht="12.75">
      <c r="A29" s="16" t="s">
        <v>56</v>
      </c>
      <c r="B29" s="20"/>
      <c r="C29" s="20"/>
      <c r="D29" s="20"/>
      <c r="E29" s="20"/>
      <c r="F29" s="20"/>
      <c r="G29" s="20">
        <f t="shared" si="1"/>
        <v>0</v>
      </c>
      <c r="H29" s="14">
        <f>+riepilogo!Q29</f>
        <v>30</v>
      </c>
      <c r="I29" s="14">
        <f>+riepilogo!S29</f>
        <v>27</v>
      </c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16" customFormat="1" ht="12.75">
      <c r="A30" s="16" t="s">
        <v>29</v>
      </c>
      <c r="B30" s="20"/>
      <c r="C30" s="20"/>
      <c r="D30" s="20"/>
      <c r="E30" s="20"/>
      <c r="F30" s="20"/>
      <c r="G30" s="20">
        <f t="shared" si="1"/>
        <v>0</v>
      </c>
      <c r="H30" s="14">
        <f>+riepilogo!Q30</f>
        <v>50</v>
      </c>
      <c r="I30" s="14">
        <f>+riepilogo!S30</f>
        <v>45</v>
      </c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16" customFormat="1" ht="12.75">
      <c r="A31" s="16" t="s">
        <v>30</v>
      </c>
      <c r="B31" s="20"/>
      <c r="C31" s="20"/>
      <c r="D31" s="20"/>
      <c r="E31" s="20"/>
      <c r="F31" s="20"/>
      <c r="G31" s="20">
        <f>SUM(B31:F31)</f>
        <v>0</v>
      </c>
      <c r="H31" s="14">
        <f>+riepilogo!Q31</f>
        <v>20</v>
      </c>
      <c r="I31" s="14">
        <f>+riepilogo!S31</f>
        <v>18</v>
      </c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16" customFormat="1" ht="12.75">
      <c r="A32" s="16" t="s">
        <v>31</v>
      </c>
      <c r="B32" s="20"/>
      <c r="C32" s="20"/>
      <c r="D32" s="20"/>
      <c r="E32" s="20"/>
      <c r="F32" s="20"/>
      <c r="G32" s="20">
        <f t="shared" si="1"/>
        <v>0</v>
      </c>
      <c r="H32" s="14">
        <f>+riepilogo!Q32</f>
        <v>120</v>
      </c>
      <c r="I32" s="14">
        <f>+riepilogo!S32</f>
        <v>108</v>
      </c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6" customFormat="1" ht="12.75">
      <c r="A33" s="16" t="s">
        <v>32</v>
      </c>
      <c r="B33" s="20"/>
      <c r="C33" s="20"/>
      <c r="D33" s="20"/>
      <c r="E33" s="20"/>
      <c r="F33" s="20"/>
      <c r="G33" s="20">
        <f aca="true" t="shared" si="2" ref="G33:G38">SUM(B33:F33)</f>
        <v>0</v>
      </c>
      <c r="H33" s="14">
        <f>+riepilogo!Q33</f>
        <v>300</v>
      </c>
      <c r="I33" s="14">
        <f>+riepilogo!S33</f>
        <v>270</v>
      </c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16" customFormat="1" ht="12.75">
      <c r="A34" s="16" t="s">
        <v>53</v>
      </c>
      <c r="B34" s="20"/>
      <c r="C34" s="20"/>
      <c r="D34" s="20"/>
      <c r="E34" s="20"/>
      <c r="F34" s="20"/>
      <c r="G34" s="20">
        <f t="shared" si="2"/>
        <v>0</v>
      </c>
      <c r="H34" s="14">
        <f>+riepilogo!Q34</f>
        <v>50</v>
      </c>
      <c r="I34" s="14">
        <f>+riepilogo!S34</f>
        <v>45</v>
      </c>
      <c r="J34" s="1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16" customFormat="1" ht="12.75">
      <c r="A35" s="16" t="s">
        <v>33</v>
      </c>
      <c r="B35" s="20"/>
      <c r="C35" s="20"/>
      <c r="D35" s="20"/>
      <c r="E35" s="20"/>
      <c r="F35" s="20"/>
      <c r="G35" s="20">
        <f t="shared" si="2"/>
        <v>0</v>
      </c>
      <c r="H35" s="14">
        <f>+riepilogo!Q35</f>
        <v>50</v>
      </c>
      <c r="I35" s="14">
        <f>+riepilogo!S35</f>
        <v>45</v>
      </c>
      <c r="J35" s="1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16" customFormat="1" ht="12.75">
      <c r="A36" s="16" t="s">
        <v>34</v>
      </c>
      <c r="B36" s="20"/>
      <c r="C36" s="20"/>
      <c r="D36" s="20"/>
      <c r="E36" s="20"/>
      <c r="F36" s="20"/>
      <c r="G36" s="20">
        <f t="shared" si="2"/>
        <v>0</v>
      </c>
      <c r="H36" s="14">
        <f>+riepilogo!Q36</f>
        <v>60</v>
      </c>
      <c r="I36" s="14">
        <f>+riepilogo!S36</f>
        <v>54</v>
      </c>
      <c r="J36" s="1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16" customFormat="1" ht="12.75">
      <c r="A37" s="16" t="s">
        <v>35</v>
      </c>
      <c r="B37" s="20"/>
      <c r="C37" s="20"/>
      <c r="D37" s="20"/>
      <c r="E37" s="20"/>
      <c r="F37" s="20"/>
      <c r="G37" s="20">
        <f t="shared" si="2"/>
        <v>0</v>
      </c>
      <c r="H37" s="14">
        <f>+riepilogo!Q37</f>
        <v>10</v>
      </c>
      <c r="I37" s="14">
        <f>+riepilogo!S37</f>
        <v>9</v>
      </c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16" customFormat="1" ht="12.75">
      <c r="A38" s="19" t="s">
        <v>52</v>
      </c>
      <c r="B38" s="20"/>
      <c r="C38" s="20"/>
      <c r="D38" s="20"/>
      <c r="E38" s="20"/>
      <c r="F38" s="20"/>
      <c r="G38" s="20">
        <f t="shared" si="2"/>
        <v>0</v>
      </c>
      <c r="H38" s="14">
        <f>+riepilogo!Q38</f>
        <v>10</v>
      </c>
      <c r="I38" s="14">
        <f>+riepilogo!S38</f>
        <v>9</v>
      </c>
      <c r="J38" s="1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2" customFormat="1" ht="12.75">
      <c r="A39" s="35" t="s">
        <v>58</v>
      </c>
      <c r="B39" s="20"/>
      <c r="C39" s="20"/>
      <c r="D39" s="20"/>
      <c r="E39" s="20"/>
      <c r="F39" s="20"/>
      <c r="G39" s="20">
        <f>SUM(B39:F39)</f>
        <v>0</v>
      </c>
      <c r="H39" s="14">
        <f>+riepilogo!Q39</f>
        <v>20</v>
      </c>
      <c r="I39" s="14">
        <f>+riepilogo!S39</f>
        <v>18</v>
      </c>
      <c r="J39" s="14"/>
      <c r="K39" s="21"/>
      <c r="L39" s="21"/>
      <c r="M39" s="21"/>
      <c r="N39" s="21"/>
      <c r="O39" s="21"/>
      <c r="P39" s="21">
        <v>700</v>
      </c>
      <c r="Q39" s="52">
        <f>+P39/12</f>
        <v>58.333333333333336</v>
      </c>
      <c r="R39" s="21">
        <v>600</v>
      </c>
      <c r="S39" s="21"/>
      <c r="T39" s="21"/>
    </row>
    <row r="40" spans="1:20" s="22" customFormat="1" ht="12.75">
      <c r="A40" s="35" t="s">
        <v>2</v>
      </c>
      <c r="B40" s="20"/>
      <c r="C40" s="20"/>
      <c r="D40" s="20"/>
      <c r="E40" s="20"/>
      <c r="F40" s="20"/>
      <c r="G40" s="20">
        <f>SUM(B40:F40)</f>
        <v>0</v>
      </c>
      <c r="H40" s="14">
        <f>+riepilogo!Q40</f>
        <v>0</v>
      </c>
      <c r="I40" s="14">
        <f>+riepilogo!S40</f>
        <v>0</v>
      </c>
      <c r="J40" s="14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16" customFormat="1" ht="12.75">
      <c r="A41" s="16" t="s">
        <v>2</v>
      </c>
      <c r="B41" s="20"/>
      <c r="C41" s="20"/>
      <c r="D41" s="20"/>
      <c r="E41" s="20"/>
      <c r="F41" s="20"/>
      <c r="G41" s="20">
        <f>SUM(B41:F41)</f>
        <v>0</v>
      </c>
      <c r="H41" s="14">
        <f>+riepilogo!Q41</f>
        <v>0</v>
      </c>
      <c r="I41" s="14">
        <f>+riepilogo!S41</f>
        <v>0</v>
      </c>
      <c r="J41" s="1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16" customFormat="1" ht="12.75">
      <c r="A42" s="16" t="s">
        <v>2</v>
      </c>
      <c r="B42" s="20"/>
      <c r="C42" s="20"/>
      <c r="D42" s="20"/>
      <c r="E42" s="20"/>
      <c r="F42" s="20"/>
      <c r="G42" s="20">
        <f>SUM(B42:F42)</f>
        <v>0</v>
      </c>
      <c r="H42" s="14">
        <f>+riepilogo!Q42</f>
        <v>0</v>
      </c>
      <c r="I42" s="14">
        <f>+riepilogo!S42</f>
        <v>0</v>
      </c>
      <c r="J42" s="1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16" customFormat="1" ht="12.75">
      <c r="A43" s="16" t="s">
        <v>2</v>
      </c>
      <c r="B43" s="20"/>
      <c r="C43" s="20"/>
      <c r="D43" s="20"/>
      <c r="E43" s="20"/>
      <c r="F43" s="20"/>
      <c r="G43" s="20">
        <f t="shared" si="1"/>
        <v>0</v>
      </c>
      <c r="H43" s="14">
        <f>+riepilogo!Q43</f>
        <v>0</v>
      </c>
      <c r="I43" s="14">
        <f>+riepilogo!S43</f>
        <v>0</v>
      </c>
      <c r="J43" s="1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16" customFormat="1" ht="12.75">
      <c r="A44" s="16" t="s">
        <v>2</v>
      </c>
      <c r="B44" s="20"/>
      <c r="C44" s="20"/>
      <c r="D44" s="20"/>
      <c r="E44" s="20"/>
      <c r="F44" s="20"/>
      <c r="G44" s="20">
        <f t="shared" si="1"/>
        <v>0</v>
      </c>
      <c r="H44" s="14">
        <f>+riepilogo!Q44</f>
        <v>0</v>
      </c>
      <c r="I44" s="14">
        <f>+riepilogo!S44</f>
        <v>0</v>
      </c>
      <c r="J44" s="1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9" ht="12.75">
      <c r="A45" s="6" t="s">
        <v>6</v>
      </c>
      <c r="B45" s="28">
        <f>SUM(B11:B44)</f>
        <v>0</v>
      </c>
      <c r="C45" s="28">
        <f>SUM(C11:C44)</f>
        <v>0</v>
      </c>
      <c r="D45" s="28">
        <f>SUM(D11:D44)</f>
        <v>0</v>
      </c>
      <c r="E45" s="28">
        <f>SUM(E11:E44)</f>
        <v>0</v>
      </c>
      <c r="F45" s="28">
        <f>SUM(F11:F44)</f>
        <v>0</v>
      </c>
      <c r="G45" s="28">
        <f t="shared" si="1"/>
        <v>0</v>
      </c>
      <c r="H45" s="31">
        <f>SUM(H12:H44)</f>
        <v>2940</v>
      </c>
      <c r="I45" s="31">
        <f>SUM(I12:I44)</f>
        <v>2466</v>
      </c>
    </row>
    <row r="46" spans="1:7" ht="18">
      <c r="A46" s="6" t="s">
        <v>7</v>
      </c>
      <c r="B46" s="28">
        <f>+B10-B45</f>
        <v>0</v>
      </c>
      <c r="C46" s="28">
        <f>+C10-C45</f>
        <v>0</v>
      </c>
      <c r="D46" s="28">
        <f>+D10-D45</f>
        <v>0</v>
      </c>
      <c r="E46" s="28">
        <f>+E10-E45</f>
        <v>0</v>
      </c>
      <c r="F46" s="28">
        <f>+F10-F45</f>
        <v>0</v>
      </c>
      <c r="G46" s="29">
        <f>+F46</f>
        <v>0</v>
      </c>
    </row>
    <row r="47" spans="1:2" ht="12.75">
      <c r="A47" s="8" t="s">
        <v>9</v>
      </c>
      <c r="B47" s="30">
        <v>5000</v>
      </c>
    </row>
    <row r="48" spans="1:7" ht="12.75">
      <c r="A48" t="s">
        <v>36</v>
      </c>
      <c r="B48" s="9">
        <f>B4+$B$47</f>
        <v>5000</v>
      </c>
      <c r="C48" s="9">
        <f>C4+$B$47</f>
        <v>5000</v>
      </c>
      <c r="D48" s="9">
        <f>D4+$B$47</f>
        <v>5000</v>
      </c>
      <c r="E48" s="9">
        <f>E4+$B$47</f>
        <v>5000</v>
      </c>
      <c r="F48" s="9"/>
      <c r="G48" s="9">
        <f>SUM(G12:G44)</f>
        <v>0</v>
      </c>
    </row>
  </sheetData>
  <conditionalFormatting sqref="G12:G44">
    <cfRule type="cellIs" priority="1" dxfId="0" operator="greaterThan" stopIfTrue="1">
      <formula>$H12</formula>
    </cfRule>
  </conditionalFormatting>
  <printOptions horizontalCentered="1" verticalCentered="1"/>
  <pageMargins left="0" right="0" top="0" bottom="0" header="0.5118110236220472" footer="0.5118110236220472"/>
  <pageSetup orientation="landscape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utente</cp:lastModifiedBy>
  <cp:lastPrinted>1999-07-24T13:17:09Z</cp:lastPrinted>
  <dcterms:created xsi:type="dcterms:W3CDTF">2000-01-03T12:19:40Z</dcterms:created>
  <dcterms:modified xsi:type="dcterms:W3CDTF">2014-03-26T07:01:39Z</dcterms:modified>
  <cp:category/>
  <cp:version/>
  <cp:contentType/>
  <cp:contentStatus/>
</cp:coreProperties>
</file>